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sota/Desktop/SPRINTEST/SPRINTEST CUP/第2回SPRINTEST CUP/"/>
    </mc:Choice>
  </mc:AlternateContent>
  <xr:revisionPtr revIDLastSave="0" documentId="13_ncr:1_{3D61A6A6-CFDB-6948-85F9-FD0DCD49E2CB}" xr6:coauthVersionLast="36" xr6:coauthVersionMax="36" xr10:uidLastSave="{00000000-0000-0000-0000-000000000000}"/>
  <bookViews>
    <workbookView xWindow="900" yWindow="520" windowWidth="27900" windowHeight="15820" xr2:uid="{0642EED6-D24E-3144-997A-7704E31ECA53}"/>
  </bookViews>
  <sheets>
    <sheet name="申込総括" sheetId="1" r:id="rId1"/>
    <sheet name="エリート男子申込" sheetId="4" r:id="rId2"/>
    <sheet name="エリート女子申込" sheetId="5" r:id="rId3"/>
    <sheet name="ジュニア小学男子申込" sheetId="6" r:id="rId4"/>
    <sheet name="ジュニア小学女子申込" sheetId="7" r:id="rId5"/>
  </sheets>
  <externalReferences>
    <externalReference r:id="rId6"/>
  </externalReferences>
  <definedNames>
    <definedName name="_1記録会女子">[1]コード表!$D$3:$D$23</definedName>
    <definedName name="_1記録会男子">[1]コード表!$B$3:$B$26</definedName>
    <definedName name="ﾘﾚｰﾁｰﾑｺｰﾄﾞ">[1]コード表!$G$22:$G$33</definedName>
    <definedName name="選手区分">[1]コード表!$G$11:$G$15</definedName>
    <definedName name="団体区分">[1]コード表!$G$3:$G$7</definedName>
    <definedName name="有無">[1]コード表!$G$18:$G$19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8" i="7" l="1"/>
  <c r="J17" i="1" s="1"/>
  <c r="AI106" i="7"/>
  <c r="AE106" i="7"/>
  <c r="AC106" i="7"/>
  <c r="Z106" i="7"/>
  <c r="AH106" i="7" s="1"/>
  <c r="R106" i="7"/>
  <c r="Q106" i="7"/>
  <c r="B106" i="7"/>
  <c r="AF106" i="7" l="1"/>
  <c r="AB106" i="7"/>
  <c r="N108" i="6"/>
  <c r="J16" i="1" s="1"/>
  <c r="M108" i="5"/>
  <c r="B17" i="1" s="1"/>
  <c r="E17" i="1" s="1"/>
  <c r="M108" i="4"/>
  <c r="B16" i="1" s="1"/>
  <c r="N107" i="5"/>
  <c r="N106" i="5"/>
  <c r="N107" i="4"/>
  <c r="N106" i="4"/>
  <c r="Q106" i="4" s="1"/>
  <c r="B106" i="5"/>
  <c r="B106" i="4"/>
  <c r="Z106" i="6"/>
  <c r="AI106" i="6" s="1"/>
  <c r="R106" i="6"/>
  <c r="Q106" i="6"/>
  <c r="B106" i="6"/>
  <c r="Z106" i="5"/>
  <c r="AI106" i="5" s="1"/>
  <c r="R106" i="5"/>
  <c r="Q106" i="5"/>
  <c r="Z106" i="4"/>
  <c r="AI106" i="4" s="1"/>
  <c r="R106" i="4"/>
  <c r="V18" i="1"/>
  <c r="L18" i="1"/>
  <c r="H18" i="1"/>
  <c r="D18" i="1"/>
  <c r="BC16" i="1"/>
  <c r="BB16" i="1"/>
  <c r="BA16" i="1"/>
  <c r="AZ16" i="1"/>
  <c r="AV16" i="1"/>
  <c r="AT16" i="1"/>
  <c r="AQ16" i="1"/>
  <c r="AN16" i="1"/>
  <c r="AJ16" i="1"/>
  <c r="Z16" i="1"/>
  <c r="Y16" i="1"/>
  <c r="X16" i="1"/>
  <c r="Z9" i="1"/>
  <c r="Y9" i="1"/>
  <c r="Q6" i="1"/>
  <c r="A1" i="1"/>
  <c r="N108" i="5" l="1"/>
  <c r="F17" i="1" s="1"/>
  <c r="AP16" i="1" s="1"/>
  <c r="AE106" i="6"/>
  <c r="N108" i="4"/>
  <c r="AF106" i="6"/>
  <c r="AB106" i="6"/>
  <c r="AH106" i="6"/>
  <c r="AC106" i="6"/>
  <c r="AF106" i="5"/>
  <c r="AE106" i="5"/>
  <c r="AB106" i="5"/>
  <c r="AH106" i="5"/>
  <c r="AC106" i="5"/>
  <c r="AE106" i="4"/>
  <c r="AF106" i="4"/>
  <c r="AB106" i="4"/>
  <c r="AH106" i="4"/>
  <c r="AC106" i="4"/>
  <c r="A27" i="1"/>
  <c r="A26" i="1"/>
  <c r="A25" i="1"/>
  <c r="AF16" i="1"/>
  <c r="AK16" i="1"/>
  <c r="AC16" i="1"/>
  <c r="AI16" i="1"/>
  <c r="I17" i="1" l="1"/>
  <c r="Q17" i="1"/>
  <c r="F16" i="1"/>
  <c r="Q16" i="1" l="1"/>
  <c r="R17" i="1"/>
  <c r="M17" i="1"/>
  <c r="AS16" i="1"/>
  <c r="J18" i="1"/>
  <c r="M16" i="1"/>
  <c r="AH16" i="1"/>
  <c r="I16" i="1"/>
  <c r="I18" i="1" s="1"/>
  <c r="AE16" i="1"/>
  <c r="F18" i="1"/>
  <c r="AY16" i="1" l="1"/>
  <c r="U17" i="1"/>
  <c r="M18" i="1"/>
  <c r="AM16" i="1"/>
  <c r="B18" i="1"/>
  <c r="AB16" i="1"/>
  <c r="E16" i="1"/>
  <c r="R16" i="1" l="1"/>
  <c r="R18" i="1" s="1"/>
  <c r="AX16" i="1"/>
  <c r="Q18" i="1"/>
  <c r="E18" i="1"/>
  <c r="U16" i="1" l="1"/>
  <c r="U18" i="1" s="1"/>
  <c r="R29" i="1" s="1"/>
  <c r="BD16" i="1" s="1"/>
</calcChain>
</file>

<file path=xl/sharedStrings.xml><?xml version="1.0" encoding="utf-8"?>
<sst xmlns="http://schemas.openxmlformats.org/spreadsheetml/2006/main" count="1112" uniqueCount="110">
  <si>
    <t>入力箇所</t>
    <rPh sb="0" eb="2">
      <t>ニュウリョク</t>
    </rPh>
    <rPh sb="2" eb="4">
      <t>カショ</t>
    </rPh>
    <phoneticPr fontId="5"/>
  </si>
  <si>
    <t>2025年度</t>
    <rPh sb="3" eb="5">
      <t>ネンド</t>
    </rPh>
    <phoneticPr fontId="5"/>
  </si>
  <si>
    <t>団　体
(学校名)</t>
    <rPh sb="0" eb="1">
      <t>ダン</t>
    </rPh>
    <rPh sb="2" eb="3">
      <t>カラダ</t>
    </rPh>
    <rPh sb="5" eb="7">
      <t>ガッコウ</t>
    </rPh>
    <rPh sb="7" eb="8">
      <t>メイ</t>
    </rPh>
    <phoneticPr fontId="5"/>
  </si>
  <si>
    <t>責任者名</t>
    <rPh sb="0" eb="3">
      <t>セキニンシャ</t>
    </rPh>
    <rPh sb="3" eb="4">
      <t>メイ</t>
    </rPh>
    <phoneticPr fontId="5"/>
  </si>
  <si>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3"/>
  </si>
  <si>
    <t>申込連絡
責任者名</t>
    <rPh sb="0" eb="2">
      <t>モウシコミ</t>
    </rPh>
    <rPh sb="2" eb="4">
      <t>レンラク</t>
    </rPh>
    <rPh sb="5" eb="8">
      <t>セキニンシャ</t>
    </rPh>
    <rPh sb="8" eb="9">
      <t>メイ</t>
    </rPh>
    <phoneticPr fontId="5"/>
  </si>
  <si>
    <t>申込連絡責任者の携帯番号
緊急連絡先(携帯電話に限る) ⇒</t>
    <rPh sb="21" eb="23">
      <t>デンワ</t>
    </rPh>
    <phoneticPr fontId="5"/>
  </si>
  <si>
    <t>ｼｮｿﾞｸﾌﾘｶﾞﾅ</t>
    <phoneticPr fontId="5"/>
  </si>
  <si>
    <t>↑0ｘｘ-ｘｘｘｘ-ｘｘｘｘの形式で</t>
    <rPh sb="15" eb="17">
      <t>ケイシキ</t>
    </rPh>
    <phoneticPr fontId="5"/>
  </si>
  <si>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5"/>
  </si>
  <si>
    <t>← プログラム・記録処理上の所属名（全角7文字、半角14文字以内）
　　学校の場合は末尾を（大学⇒大、高校⇒高、中学⇒中）とする ※</t>
    <phoneticPr fontId="5"/>
  </si>
  <si>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5"/>
  </si>
  <si>
    <t>【参加料】</t>
    <rPh sb="1" eb="3">
      <t>サンカ</t>
    </rPh>
    <rPh sb="3" eb="4">
      <t>リョウ</t>
    </rPh>
    <phoneticPr fontId="5"/>
  </si>
  <si>
    <t>金額計</t>
    <rPh sb="0" eb="2">
      <t>キンガク</t>
    </rPh>
    <rPh sb="2" eb="3">
      <t>ケイ</t>
    </rPh>
    <phoneticPr fontId="5"/>
  </si>
  <si>
    <t>男</t>
    <rPh sb="0" eb="1">
      <t>オトコ</t>
    </rPh>
    <phoneticPr fontId="5"/>
  </si>
  <si>
    <t>女</t>
    <rPh sb="0" eb="1">
      <t>オンナ</t>
    </rPh>
    <phoneticPr fontId="5"/>
  </si>
  <si>
    <t>ﾅﾝﾊﾞｰｶｰﾄﾞ</t>
    <phoneticPr fontId="5"/>
  </si>
  <si>
    <t>感染症対策</t>
    <rPh sb="0" eb="3">
      <t>カンセンショウ</t>
    </rPh>
    <rPh sb="3" eb="5">
      <t>タイサク</t>
    </rPh>
    <phoneticPr fontId="5"/>
  </si>
  <si>
    <t>登録</t>
    <rPh sb="0" eb="2">
      <t>トウロク</t>
    </rPh>
    <phoneticPr fontId="5"/>
  </si>
  <si>
    <t>一般/大学</t>
    <rPh sb="0" eb="2">
      <t>イッパン</t>
    </rPh>
    <rPh sb="3" eb="5">
      <t>ダイガク</t>
    </rPh>
    <phoneticPr fontId="5"/>
  </si>
  <si>
    <t>リレー</t>
  </si>
  <si>
    <t>一般</t>
    <rPh sb="0" eb="2">
      <t>イッパン</t>
    </rPh>
    <phoneticPr fontId="5"/>
  </si>
  <si>
    <t>高校生</t>
    <rPh sb="0" eb="2">
      <t>コウコウ</t>
    </rPh>
    <rPh sb="2" eb="3">
      <t>セイ</t>
    </rPh>
    <phoneticPr fontId="5"/>
  </si>
  <si>
    <t>中学生</t>
    <rPh sb="0" eb="3">
      <t>チュウガクセイ</t>
    </rPh>
    <phoneticPr fontId="5"/>
  </si>
  <si>
    <t>人数</t>
    <rPh sb="0" eb="2">
      <t>ニンズウ</t>
    </rPh>
    <phoneticPr fontId="5"/>
  </si>
  <si>
    <t>ﾋﾞﾌﾞｽ代
(x500円)</t>
    <rPh sb="5" eb="6">
      <t>ダイ</t>
    </rPh>
    <rPh sb="12" eb="13">
      <t>エン</t>
    </rPh>
    <phoneticPr fontId="5"/>
  </si>
  <si>
    <t>項番</t>
    <rPh sb="0" eb="2">
      <t>コウバン</t>
    </rPh>
    <phoneticPr fontId="5"/>
  </si>
  <si>
    <t>団体名</t>
    <rPh sb="0" eb="2">
      <t>ダンタイ</t>
    </rPh>
    <rPh sb="2" eb="3">
      <t>メイ</t>
    </rPh>
    <phoneticPr fontId="5"/>
  </si>
  <si>
    <t>種目数</t>
    <rPh sb="0" eb="2">
      <t>シュモク</t>
    </rPh>
    <rPh sb="2" eb="3">
      <t>スウ</t>
    </rPh>
    <phoneticPr fontId="5"/>
  </si>
  <si>
    <t>強化</t>
    <rPh sb="0" eb="1">
      <t>ツヨシ</t>
    </rPh>
    <rPh sb="1" eb="2">
      <t>カ</t>
    </rPh>
    <phoneticPr fontId="5"/>
  </si>
  <si>
    <t>参加料</t>
    <rPh sb="0" eb="3">
      <t>サンカリョウ</t>
    </rPh>
    <phoneticPr fontId="5"/>
  </si>
  <si>
    <t>男子</t>
    <rPh sb="0" eb="2">
      <t>ダンシ</t>
    </rPh>
    <phoneticPr fontId="5"/>
  </si>
  <si>
    <t>記</t>
    <rPh sb="0" eb="1">
      <t>キ</t>
    </rPh>
    <phoneticPr fontId="5"/>
  </si>
  <si>
    <t>女子</t>
    <rPh sb="0" eb="2">
      <t>ジョシ</t>
    </rPh>
    <phoneticPr fontId="5"/>
  </si>
  <si>
    <t>計</t>
    <rPh sb="0" eb="1">
      <t>ケイ</t>
    </rPh>
    <phoneticPr fontId="5"/>
  </si>
  <si>
    <t>申込合計金額</t>
    <rPh sb="0" eb="2">
      <t>モウシコミ</t>
    </rPh>
    <rPh sb="2" eb="4">
      <t>ゴウケイ</t>
    </rPh>
    <rPh sb="4" eb="6">
      <t>キンガク</t>
    </rPh>
    <phoneticPr fontId="5"/>
  </si>
  <si>
    <t>項</t>
    <rPh sb="0" eb="1">
      <t>コウ</t>
    </rPh>
    <phoneticPr fontId="3"/>
  </si>
  <si>
    <t>ﾋﾞﾌﾞｽ</t>
    <phoneticPr fontId="31"/>
  </si>
  <si>
    <t>付与</t>
    <rPh sb="0" eb="2">
      <t>フヨ</t>
    </rPh>
    <phoneticPr fontId="5"/>
  </si>
  <si>
    <t>競技者名</t>
    <rPh sb="0" eb="3">
      <t>キョウギシャ</t>
    </rPh>
    <rPh sb="3" eb="4">
      <t>メイ</t>
    </rPh>
    <phoneticPr fontId="5"/>
  </si>
  <si>
    <t>競技者名ﾌﾘｶﾞﾅ(半角)</t>
    <rPh sb="0" eb="3">
      <t>キョウギシャ</t>
    </rPh>
    <rPh sb="3" eb="4">
      <t>メイ</t>
    </rPh>
    <rPh sb="10" eb="12">
      <t>ハンカク</t>
    </rPh>
    <phoneticPr fontId="5"/>
  </si>
  <si>
    <t>競技者名ﾛｰﾏ字(半角)</t>
    <rPh sb="0" eb="3">
      <t>キョウギシャ</t>
    </rPh>
    <rPh sb="3" eb="4">
      <t>メイ</t>
    </rPh>
    <rPh sb="7" eb="8">
      <t>ジ</t>
    </rPh>
    <rPh sb="9" eb="11">
      <t>ハンカク</t>
    </rPh>
    <phoneticPr fontId="5"/>
  </si>
  <si>
    <t>生年月日</t>
    <rPh sb="0" eb="2">
      <t>セイネン</t>
    </rPh>
    <rPh sb="2" eb="4">
      <t>ガッピ</t>
    </rPh>
    <phoneticPr fontId="5"/>
  </si>
  <si>
    <t>学</t>
    <rPh sb="0" eb="1">
      <t>ガク</t>
    </rPh>
    <phoneticPr fontId="5"/>
  </si>
  <si>
    <t>JAAF ID</t>
    <phoneticPr fontId="3"/>
  </si>
  <si>
    <t>競技者</t>
    <rPh sb="0" eb="3">
      <t>キョウギシャ</t>
    </rPh>
    <phoneticPr fontId="5"/>
  </si>
  <si>
    <t>種目1</t>
  </si>
  <si>
    <t>番</t>
    <rPh sb="0" eb="1">
      <t>バン</t>
    </rPh>
    <phoneticPr fontId="3"/>
  </si>
  <si>
    <t>発行</t>
    <rPh sb="0" eb="2">
      <t>ハッコウ</t>
    </rPh>
    <phoneticPr fontId="5"/>
  </si>
  <si>
    <t>ﾋﾞﾌﾞｽ</t>
    <phoneticPr fontId="3"/>
  </si>
  <si>
    <t>姓</t>
    <rPh sb="0" eb="1">
      <t>セイ</t>
    </rPh>
    <phoneticPr fontId="5"/>
  </si>
  <si>
    <t>名</t>
    <rPh sb="0" eb="1">
      <t>ナ</t>
    </rPh>
    <phoneticPr fontId="5"/>
  </si>
  <si>
    <t>ｾｲ</t>
    <phoneticPr fontId="3"/>
  </si>
  <si>
    <t>ﾒｲ</t>
    <phoneticPr fontId="3"/>
  </si>
  <si>
    <t>姓</t>
    <rPh sb="0" eb="1">
      <t>セイ</t>
    </rPh>
    <phoneticPr fontId="3"/>
  </si>
  <si>
    <t>名</t>
    <rPh sb="0" eb="1">
      <t>ナ</t>
    </rPh>
    <phoneticPr fontId="3"/>
  </si>
  <si>
    <t>(西暦yymmdd)</t>
    <rPh sb="1" eb="3">
      <t>セイレキ</t>
    </rPh>
    <phoneticPr fontId="5"/>
  </si>
  <si>
    <t>年</t>
    <rPh sb="0" eb="1">
      <t>ネン</t>
    </rPh>
    <phoneticPr fontId="5"/>
  </si>
  <si>
    <t>番号</t>
    <rPh sb="0" eb="2">
      <t>バンゴウ</t>
    </rPh>
    <phoneticPr fontId="5"/>
  </si>
  <si>
    <t>都道府県</t>
    <rPh sb="0" eb="4">
      <t>トドウフケン</t>
    </rPh>
    <phoneticPr fontId="5"/>
  </si>
  <si>
    <t>区分</t>
    <rPh sb="0" eb="2">
      <t>クブン</t>
    </rPh>
    <phoneticPr fontId="5"/>
  </si>
  <si>
    <t>種目</t>
  </si>
  <si>
    <t>参加記録</t>
    <rPh sb="0" eb="2">
      <t>サンカ</t>
    </rPh>
    <rPh sb="2" eb="4">
      <t>キロク</t>
    </rPh>
    <phoneticPr fontId="31"/>
  </si>
  <si>
    <t>風</t>
    <rPh sb="0" eb="1">
      <t>カゼ</t>
    </rPh>
    <phoneticPr fontId="35"/>
  </si>
  <si>
    <t>例</t>
    <rPh sb="0" eb="1">
      <t>レイ</t>
    </rPh>
    <phoneticPr fontId="5"/>
  </si>
  <si>
    <t>○</t>
    <phoneticPr fontId="3"/>
  </si>
  <si>
    <t>太郎</t>
    <rPh sb="0" eb="2">
      <t>タロウ</t>
    </rPh>
    <phoneticPr fontId="5"/>
  </si>
  <si>
    <t>ﾀﾛｳ</t>
    <phoneticPr fontId="3"/>
  </si>
  <si>
    <t>KANAGAWA</t>
    <phoneticPr fontId="3"/>
  </si>
  <si>
    <t>Taro</t>
    <phoneticPr fontId="3"/>
  </si>
  <si>
    <t>990101</t>
    <phoneticPr fontId="3"/>
  </si>
  <si>
    <t>00012345678</t>
    <phoneticPr fontId="3"/>
  </si>
  <si>
    <t>12345</t>
    <phoneticPr fontId="3"/>
  </si>
  <si>
    <t>○</t>
  </si>
  <si>
    <t>1034</t>
  </si>
  <si>
    <t>-0.3</t>
  </si>
  <si>
    <t>BIB</t>
    <phoneticPr fontId="3"/>
  </si>
  <si>
    <t>種1</t>
    <rPh sb="0" eb="1">
      <t>シュ</t>
    </rPh>
    <phoneticPr fontId="3"/>
  </si>
  <si>
    <t>強1</t>
    <rPh sb="0" eb="1">
      <t>ツヨ</t>
    </rPh>
    <phoneticPr fontId="3"/>
  </si>
  <si>
    <t>一般/大学</t>
    <rPh sb="0" eb="2">
      <t>イッパン</t>
    </rPh>
    <rPh sb="3" eb="5">
      <t>ダイガク</t>
    </rPh>
    <phoneticPr fontId="3"/>
  </si>
  <si>
    <t>高校</t>
    <rPh sb="0" eb="2">
      <t>コウコウ</t>
    </rPh>
    <phoneticPr fontId="3"/>
  </si>
  <si>
    <t>中学</t>
    <rPh sb="0" eb="2">
      <t>チュウガク</t>
    </rPh>
    <phoneticPr fontId="3"/>
  </si>
  <si>
    <t>ﾊﾅｺ</t>
    <phoneticPr fontId="3"/>
  </si>
  <si>
    <t>第2回ORGANIC SCEINCE×SPRINTEST CUP申込書</t>
    <rPh sb="0" eb="35">
      <t>モウシコミショ</t>
    </rPh>
    <phoneticPr fontId="5"/>
  </si>
  <si>
    <t>SPRINTEST事務局</t>
    <rPh sb="0" eb="2">
      <t>ジm</t>
    </rPh>
    <phoneticPr fontId="5"/>
  </si>
  <si>
    <t>第2回ORGANIC SCEINCE×SPRINTEST CUP</t>
    <rPh sb="0" eb="1">
      <t>ダイ</t>
    </rPh>
    <rPh sb="2" eb="3">
      <t>カイ</t>
    </rPh>
    <rPh sb="3" eb="6">
      <t>カナガワ</t>
    </rPh>
    <rPh sb="6" eb="7">
      <t>ケン</t>
    </rPh>
    <rPh sb="7" eb="9">
      <t>キロク</t>
    </rPh>
    <rPh sb="9" eb="10">
      <t>カイ</t>
    </rPh>
    <rPh sb="11" eb="12">
      <t>ケン</t>
    </rPh>
    <rPh sb="13" eb="15">
      <t>コクミン</t>
    </rPh>
    <rPh sb="19" eb="21">
      <t>タイカイ</t>
    </rPh>
    <rPh sb="21" eb="24">
      <t>センコウカイ</t>
    </rPh>
    <phoneticPr fontId="5"/>
  </si>
  <si>
    <t>参加料
(ｘ3000円)</t>
    <rPh sb="0" eb="2">
      <t>サンカ</t>
    </rPh>
    <rPh sb="2" eb="3">
      <t>リョウ</t>
    </rPh>
    <rPh sb="10" eb="11">
      <t>エン</t>
    </rPh>
    <phoneticPr fontId="5"/>
  </si>
  <si>
    <t>参加料
(x2000円)</t>
    <rPh sb="0" eb="2">
      <t>サンカ</t>
    </rPh>
    <rPh sb="2" eb="3">
      <t>リョウ</t>
    </rPh>
    <rPh sb="10" eb="11">
      <t>エン</t>
    </rPh>
    <phoneticPr fontId="5"/>
  </si>
  <si>
    <t>高校/中学</t>
    <rPh sb="0" eb="2">
      <t>コウコウ</t>
    </rPh>
    <phoneticPr fontId="5"/>
  </si>
  <si>
    <t>小学</t>
    <phoneticPr fontId="5"/>
  </si>
  <si>
    <t>ｱｽﾘｰﾄﾋﾞﾌﾞｽ
保険</t>
    <rPh sb="0" eb="2">
      <t>ホケn</t>
    </rPh>
    <phoneticPr fontId="5"/>
  </si>
  <si>
    <t>東京</t>
    <rPh sb="0" eb="2">
      <t>トウキョ</t>
    </rPh>
    <phoneticPr fontId="3"/>
  </si>
  <si>
    <t>ﾄｳｷｮｳ</t>
    <phoneticPr fontId="3"/>
  </si>
  <si>
    <t>一般</t>
    <rPh sb="0" eb="2">
      <t>イッパn</t>
    </rPh>
    <phoneticPr fontId="3"/>
  </si>
  <si>
    <t>高校</t>
    <rPh sb="0" eb="2">
      <t>コウコ</t>
    </rPh>
    <phoneticPr fontId="3"/>
  </si>
  <si>
    <t>中学</t>
    <rPh sb="0" eb="2">
      <t>チュ</t>
    </rPh>
    <phoneticPr fontId="3"/>
  </si>
  <si>
    <t>小学</t>
    <rPh sb="0" eb="2">
      <t>ショ</t>
    </rPh>
    <phoneticPr fontId="3"/>
  </si>
  <si>
    <t>100m</t>
    <phoneticPr fontId="3"/>
  </si>
  <si>
    <t>花子</t>
    <rPh sb="0" eb="2">
      <t>ハナk</t>
    </rPh>
    <phoneticPr fontId="5"/>
  </si>
  <si>
    <t>第2回ORGANIC SCEINCE×SPRINTEST CUP - エリート女子 個人申込一覧表</t>
    <rPh sb="0" eb="1">
      <t>オンn</t>
    </rPh>
    <phoneticPr fontId="3"/>
  </si>
  <si>
    <t>第2回ORGANIC SCEINCE×SPRINTEST CUP - エリート男子 個人申込一覧表</t>
    <phoneticPr fontId="3"/>
  </si>
  <si>
    <t>参加料
(x1000円)</t>
    <rPh sb="0" eb="2">
      <t>サンカ</t>
    </rPh>
    <rPh sb="2" eb="3">
      <t>リョウエン</t>
    </rPh>
    <phoneticPr fontId="5"/>
  </si>
  <si>
    <t>人数</t>
  </si>
  <si>
    <t>第2回ORGANIC SCEINCE×SPRINTEST CUP - ジュニア小学男子 個人申込一覧表</t>
    <rPh sb="0" eb="1">
      <t>ショ</t>
    </rPh>
    <phoneticPr fontId="3"/>
  </si>
  <si>
    <t>第2回ORGANIC SCEINCE×SPRINTEST CUP - ジュニア小学女子 個人申込一覧表</t>
    <rPh sb="0" eb="1">
      <t>ショ</t>
    </rPh>
    <phoneticPr fontId="3"/>
  </si>
  <si>
    <t>小学</t>
    <rPh sb="0" eb="2">
      <t>ショ</t>
    </rPh>
    <phoneticPr fontId="5"/>
  </si>
  <si>
    <t>申込ファイルの受付は7月7日(月) 17:00まで</t>
    <rPh sb="149" eb="150">
      <t>ガツ</t>
    </rPh>
    <rPh sb="152" eb="153">
      <t>ニチ</t>
    </rPh>
    <rPh sb="157" eb="159">
      <t>ヒッチャク</t>
    </rPh>
    <rPh sb="160" eb="162">
      <t>モウシコミ</t>
    </rPh>
    <rPh sb="167" eb="169">
      <t>ウケツケ</t>
    </rPh>
    <rPh sb="171" eb="172">
      <t>ガツ</t>
    </rPh>
    <rPh sb="174" eb="175">
      <t>ニチ</t>
    </rPh>
    <rPh sb="176" eb="177">
      <t>ヒ</t>
    </rPh>
    <phoneticPr fontId="5"/>
  </si>
  <si>
    <t>参加料</t>
    <rPh sb="0" eb="1">
      <t>サン</t>
    </rPh>
    <rPh sb="1" eb="2">
      <t>カ</t>
    </rPh>
    <rPh sb="2" eb="3">
      <t>リョウ</t>
    </rPh>
    <phoneticPr fontId="5"/>
  </si>
  <si>
    <t>｢一般｣,｢高校｣,｢中学｣,｢小学｣を必ず選択 ⇒</t>
    <rPh sb="0" eb="1">
      <t>sy</t>
    </rPh>
    <rPh sb="66" eb="68">
      <t>センタク</t>
    </rPh>
    <phoneticPr fontId="5"/>
  </si>
  <si>
    <t>小学</t>
    <rPh sb="0" eb="1">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</si>
</sst>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
  </numFmts>
  <fonts count="37">
    <font>
      <sz val="12"/>
      <color theme="1"/>
      <name val="游ゴシック"/>
      <family val="2"/>
      <charset val="128"/>
      <scheme val="minor"/>
    </font>
    <font>
      <sz val="12"/>
      <color theme="1"/>
      <name val="游ゴシック"/>
      <family val="2"/>
      <charset val="128"/>
      <scheme val="minor"/>
    </font>
    <font>
      <b/>
      <sz val="12"/>
      <color theme="1"/>
      <name val="游ゴシック"/>
      <family val="3"/>
      <charset val="128"/>
      <scheme val="minor"/>
    </font>
    <font>
      <sz val="6"/>
      <name val="游ゴシック"/>
      <family val="2"/>
      <charset val="128"/>
      <scheme val="minor"/>
    </font>
    <font>
      <sz val="11"/>
      <color rgb="FFFF0000"/>
      <name val="游ゴシック"/>
      <family val="2"/>
      <charset val="128"/>
      <scheme val="minor"/>
    </font>
    <font>
      <sz val="6"/>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8"/>
      <name val="ＭＳ Ｐゴシック"/>
      <family val="3"/>
      <charset val="128"/>
    </font>
    <font>
      <b/>
      <sz val="9"/>
      <color rgb="FFFF000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9"/>
      <color rgb="FFFF0000"/>
      <name val="ＭＳ Ｐゴシック"/>
      <family val="3"/>
      <charset val="128"/>
    </font>
    <font>
      <b/>
      <sz val="10"/>
      <color rgb="FFFF0000"/>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sz val="11"/>
      <color rgb="FFFF0000"/>
      <name val="游ゴシック"/>
      <family val="3"/>
      <charset val="128"/>
      <scheme val="minor"/>
    </font>
    <font>
      <sz val="11"/>
      <color rgb="FFFF0000"/>
      <name val="ＭＳ Ｐゴシック"/>
      <family val="3"/>
      <charset val="128"/>
    </font>
    <font>
      <b/>
      <sz val="12"/>
      <color rgb="FFFF0000"/>
      <name val="ＭＳ Ｐゴシック"/>
      <family val="3"/>
      <charset val="128"/>
    </font>
    <font>
      <b/>
      <sz val="24"/>
      <name val="ＭＳ Ｐゴシック"/>
      <family val="3"/>
      <charset val="128"/>
    </font>
    <font>
      <b/>
      <sz val="16"/>
      <color indexed="8"/>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6"/>
      <color theme="1"/>
      <name val="游ゴシック"/>
      <family val="2"/>
      <charset val="128"/>
      <scheme val="minor"/>
    </font>
    <font>
      <sz val="11"/>
      <name val="游ゴシック"/>
      <family val="2"/>
      <charset val="128"/>
      <scheme val="minor"/>
    </font>
    <font>
      <sz val="12"/>
      <color indexed="8"/>
      <name val="ＭＳ 明朝"/>
      <family val="1"/>
      <charset val="128"/>
    </font>
    <font>
      <sz val="9"/>
      <color indexed="8"/>
      <name val="ＭＳ 明朝"/>
      <family val="1"/>
      <charset val="128"/>
    </font>
    <font>
      <sz val="7"/>
      <name val="ＭＳ Ｐ明朝"/>
      <family val="1"/>
      <charset val="128"/>
    </font>
    <font>
      <sz val="8"/>
      <color indexed="8"/>
      <name val="ＭＳ 明朝"/>
      <family val="1"/>
      <charset val="128"/>
    </font>
    <font>
      <sz val="9"/>
      <name val="ＭＳ 明朝"/>
      <family val="1"/>
      <charset val="128"/>
    </font>
    <font>
      <sz val="12"/>
      <color indexed="12"/>
      <name val="ＭＳ 明朝"/>
      <family val="1"/>
      <charset val="128"/>
    </font>
    <font>
      <sz val="7"/>
      <name val="ＭＳ 明朝"/>
      <family val="1"/>
      <charset val="128"/>
    </font>
    <font>
      <sz val="12"/>
      <color rgb="FF1102D8"/>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FFFF66"/>
        <bgColor indexed="64"/>
      </patternFill>
    </fill>
  </fills>
  <borders count="1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thin">
        <color indexed="64"/>
      </right>
      <top style="thin">
        <color auto="1"/>
      </top>
      <bottom style="thin">
        <color auto="1"/>
      </bottom>
      <diagonal/>
    </border>
    <border>
      <left/>
      <right style="dotted">
        <color indexed="64"/>
      </right>
      <top style="thin">
        <color indexed="64"/>
      </top>
      <bottom style="thin">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style="dott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double">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style="thin">
        <color indexed="64"/>
      </left>
      <right style="dotted">
        <color indexed="64"/>
      </right>
      <top/>
      <bottom style="hair">
        <color indexed="64"/>
      </bottom>
      <diagonal/>
    </border>
    <border>
      <left/>
      <right style="thin">
        <color indexed="64"/>
      </right>
      <top/>
      <bottom style="hair">
        <color indexed="64"/>
      </bottom>
      <diagonal/>
    </border>
    <border>
      <left/>
      <right style="dotted">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ck">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dotted">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311">
    <xf numFmtId="0" fontId="0" fillId="0" borderId="0" xfId="0">
      <alignment vertical="center"/>
    </xf>
    <xf numFmtId="49" fontId="2" fillId="0" borderId="0" xfId="0" applyNumberFormat="1" applyFont="1" applyAlignment="1">
      <alignment horizontal="center" vertical="center"/>
    </xf>
    <xf numFmtId="0" fontId="0" fillId="2" borderId="1" xfId="0" applyFill="1" applyBorder="1">
      <alignment vertical="center"/>
    </xf>
    <xf numFmtId="0" fontId="0" fillId="2" borderId="2" xfId="0" applyFill="1" applyBorder="1">
      <alignment vertical="center"/>
    </xf>
    <xf numFmtId="0" fontId="4" fillId="0" borderId="0" xfId="0" applyFont="1">
      <alignment vertical="center"/>
    </xf>
    <xf numFmtId="0" fontId="0" fillId="0" borderId="0" xfId="0" applyAlignment="1">
      <alignment horizontal="right" vertical="center"/>
    </xf>
    <xf numFmtId="0" fontId="7" fillId="0" borderId="3" xfId="2" quotePrefix="1" applyFont="1" applyBorder="1" applyAlignment="1">
      <alignment horizontal="left" vertical="center" indent="4"/>
    </xf>
    <xf numFmtId="0" fontId="7" fillId="0" borderId="4" xfId="2" quotePrefix="1" applyFont="1" applyBorder="1" applyAlignment="1">
      <alignment vertical="center" shrinkToFit="1"/>
    </xf>
    <xf numFmtId="0" fontId="7" fillId="0" borderId="4" xfId="2" quotePrefix="1" applyFont="1" applyBorder="1">
      <alignment vertical="center"/>
    </xf>
    <xf numFmtId="0" fontId="6" fillId="0" borderId="4" xfId="2" applyBorder="1">
      <alignment vertical="center"/>
    </xf>
    <xf numFmtId="0" fontId="6" fillId="0" borderId="5" xfId="2" applyBorder="1">
      <alignment vertical="center"/>
    </xf>
    <xf numFmtId="0" fontId="6" fillId="0" borderId="6" xfId="2" applyBorder="1">
      <alignment vertical="center"/>
    </xf>
    <xf numFmtId="0" fontId="6" fillId="0" borderId="7" xfId="2" applyBorder="1">
      <alignment vertical="center"/>
    </xf>
    <xf numFmtId="0" fontId="6" fillId="0" borderId="0" xfId="2">
      <alignment vertical="center"/>
    </xf>
    <xf numFmtId="0" fontId="8" fillId="0" borderId="8" xfId="2" applyFont="1" applyBorder="1" applyProtection="1">
      <alignment vertical="center"/>
      <protection locked="0"/>
    </xf>
    <xf numFmtId="0" fontId="8" fillId="0" borderId="12" xfId="2" applyFont="1" applyBorder="1" applyProtection="1">
      <alignment vertical="center"/>
      <protection locked="0"/>
    </xf>
    <xf numFmtId="0" fontId="8" fillId="0" borderId="0" xfId="2" applyFont="1">
      <alignment vertical="center"/>
    </xf>
    <xf numFmtId="0" fontId="9" fillId="0" borderId="0" xfId="2" applyFont="1" applyAlignment="1">
      <alignment horizontal="right" vertical="center"/>
    </xf>
    <xf numFmtId="0" fontId="8" fillId="0" borderId="0" xfId="2" applyFont="1" applyAlignment="1">
      <alignment horizontal="center" vertical="center"/>
    </xf>
    <xf numFmtId="49" fontId="12" fillId="0" borderId="1" xfId="2" applyNumberFormat="1" applyFont="1" applyBorder="1" applyAlignment="1">
      <alignment vertical="center" shrinkToFit="1"/>
    </xf>
    <xf numFmtId="0" fontId="9" fillId="0" borderId="21" xfId="2" applyFont="1" applyBorder="1" applyAlignment="1">
      <alignment horizontal="center" vertical="center" wrapText="1"/>
    </xf>
    <xf numFmtId="0" fontId="6" fillId="0" borderId="21" xfId="2" applyBorder="1">
      <alignment vertical="center"/>
    </xf>
    <xf numFmtId="0" fontId="9" fillId="0" borderId="21" xfId="2" applyFont="1" applyBorder="1" applyAlignment="1">
      <alignment horizontal="center" vertical="center"/>
    </xf>
    <xf numFmtId="0" fontId="10" fillId="0" borderId="21" xfId="2" applyFont="1" applyBorder="1" applyAlignment="1">
      <alignment horizontal="center" vertical="center"/>
    </xf>
    <xf numFmtId="0" fontId="10" fillId="0" borderId="21" xfId="2" applyFont="1" applyBorder="1">
      <alignment vertical="center"/>
    </xf>
    <xf numFmtId="0" fontId="10" fillId="0" borderId="24" xfId="2" applyFont="1" applyBorder="1" applyAlignment="1">
      <alignment horizontal="center" vertical="center"/>
    </xf>
    <xf numFmtId="0" fontId="13" fillId="0" borderId="0" xfId="2" applyFont="1" applyAlignment="1">
      <alignment horizontal="center" vertical="center"/>
    </xf>
    <xf numFmtId="0" fontId="14" fillId="0" borderId="30" xfId="2" applyFont="1" applyBorder="1" applyAlignment="1">
      <alignment vertical="center" wrapText="1"/>
    </xf>
    <xf numFmtId="0" fontId="14" fillId="0" borderId="31" xfId="2" applyFont="1" applyBorder="1" applyAlignment="1">
      <alignment vertical="center" wrapText="1"/>
    </xf>
    <xf numFmtId="0" fontId="14" fillId="0" borderId="32" xfId="2" applyFont="1" applyBorder="1" applyAlignment="1">
      <alignment vertical="center" wrapText="1"/>
    </xf>
    <xf numFmtId="0" fontId="15" fillId="0" borderId="0" xfId="2" applyFont="1" applyAlignment="1">
      <alignment vertical="top"/>
    </xf>
    <xf numFmtId="1" fontId="8" fillId="0" borderId="0" xfId="2" applyNumberFormat="1" applyFont="1">
      <alignment vertical="center"/>
    </xf>
    <xf numFmtId="0" fontId="15" fillId="0" borderId="11" xfId="2" applyFont="1" applyBorder="1" applyAlignment="1">
      <alignment vertical="top" wrapText="1"/>
    </xf>
    <xf numFmtId="0" fontId="16" fillId="3" borderId="3" xfId="2" applyFont="1" applyFill="1" applyBorder="1" applyAlignment="1">
      <alignment horizontal="centerContinuous" vertical="center"/>
    </xf>
    <xf numFmtId="0" fontId="16" fillId="3" borderId="4" xfId="2" applyFont="1" applyFill="1" applyBorder="1" applyAlignment="1">
      <alignment horizontal="centerContinuous" vertical="center"/>
    </xf>
    <xf numFmtId="0" fontId="16" fillId="3" borderId="5" xfId="2" applyFont="1" applyFill="1" applyBorder="1" applyAlignment="1">
      <alignment horizontal="centerContinuous" vertical="center"/>
    </xf>
    <xf numFmtId="0" fontId="6" fillId="0" borderId="8" xfId="2" applyBorder="1">
      <alignment vertical="center"/>
    </xf>
    <xf numFmtId="0" fontId="0" fillId="0" borderId="6" xfId="0" applyBorder="1">
      <alignment vertical="center"/>
    </xf>
    <xf numFmtId="0" fontId="0" fillId="0" borderId="11" xfId="0" applyBorder="1">
      <alignment vertical="center"/>
    </xf>
    <xf numFmtId="0" fontId="0" fillId="0" borderId="7"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6" fillId="0" borderId="15" xfId="2" applyBorder="1" applyAlignment="1">
      <alignment horizontal="center" vertical="center"/>
    </xf>
    <xf numFmtId="0" fontId="6" fillId="0" borderId="14" xfId="2" applyBorder="1" applyAlignment="1">
      <alignment horizontal="center" vertical="center"/>
    </xf>
    <xf numFmtId="0" fontId="6" fillId="0" borderId="16" xfId="2" applyBorder="1" applyAlignment="1">
      <alignment horizontal="center" vertical="center"/>
    </xf>
    <xf numFmtId="0" fontId="6" fillId="0" borderId="17" xfId="2" applyBorder="1" applyAlignment="1">
      <alignment horizontal="center" vertical="center"/>
    </xf>
    <xf numFmtId="0" fontId="0" fillId="0" borderId="12" xfId="0" applyBorder="1">
      <alignment vertical="center"/>
    </xf>
    <xf numFmtId="0" fontId="6" fillId="0" borderId="13" xfId="2" applyBorder="1">
      <alignment vertical="center"/>
    </xf>
    <xf numFmtId="0" fontId="17" fillId="0" borderId="41" xfId="2" applyFont="1" applyBorder="1" applyAlignment="1">
      <alignment horizontal="center" vertical="center" wrapText="1" shrinkToFit="1"/>
    </xf>
    <xf numFmtId="0" fontId="17" fillId="0" borderId="42" xfId="2" applyFont="1" applyBorder="1" applyAlignment="1">
      <alignment horizontal="center" vertical="center" wrapText="1"/>
    </xf>
    <xf numFmtId="0" fontId="9" fillId="0" borderId="43" xfId="2" applyFont="1" applyBorder="1" applyAlignment="1">
      <alignment horizontal="center" vertical="center" wrapText="1"/>
    </xf>
    <xf numFmtId="0" fontId="9" fillId="0" borderId="44" xfId="2" applyFont="1" applyBorder="1" applyAlignment="1">
      <alignment horizontal="center" vertical="center" wrapText="1"/>
    </xf>
    <xf numFmtId="0" fontId="17" fillId="0" borderId="45" xfId="2" applyFont="1" applyBorder="1" applyAlignment="1">
      <alignment horizontal="center" vertical="center" wrapText="1" shrinkToFit="1"/>
    </xf>
    <xf numFmtId="0" fontId="17" fillId="0" borderId="42" xfId="2" applyFont="1" applyBorder="1" applyAlignment="1">
      <alignment horizontal="center" vertical="center" wrapText="1" shrinkToFit="1"/>
    </xf>
    <xf numFmtId="0" fontId="17" fillId="0" borderId="45" xfId="2" applyFont="1" applyBorder="1" applyAlignment="1">
      <alignment horizontal="center" vertical="center" shrinkToFit="1"/>
    </xf>
    <xf numFmtId="0" fontId="17" fillId="0" borderId="44"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16" xfId="2" applyFont="1" applyBorder="1" applyAlignment="1">
      <alignment horizontal="center" vertical="center" wrapText="1"/>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17" fillId="0" borderId="50" xfId="2" applyFont="1" applyBorder="1" applyAlignment="1">
      <alignment horizontal="center" vertical="center" shrinkToFit="1"/>
    </xf>
    <xf numFmtId="0" fontId="17" fillId="0" borderId="51" xfId="2" applyFont="1" applyBorder="1" applyAlignment="1">
      <alignment horizontal="center" vertical="center"/>
    </xf>
    <xf numFmtId="0" fontId="17" fillId="0" borderId="51" xfId="2" applyFont="1" applyBorder="1" applyAlignment="1">
      <alignment horizontal="center" vertical="center" wrapText="1"/>
    </xf>
    <xf numFmtId="0" fontId="17" fillId="0" borderId="52" xfId="2" applyFont="1" applyBorder="1" applyAlignment="1">
      <alignment horizontal="center" vertical="center" wrapText="1"/>
    </xf>
    <xf numFmtId="0" fontId="17" fillId="0" borderId="51" xfId="2" applyFont="1" applyBorder="1" applyAlignment="1">
      <alignment horizontal="center" vertical="center" wrapText="1" shrinkToFit="1"/>
    </xf>
    <xf numFmtId="0" fontId="17" fillId="0" borderId="53" xfId="2" applyFont="1" applyBorder="1" applyAlignment="1">
      <alignment horizontal="center" vertical="center" wrapText="1"/>
    </xf>
    <xf numFmtId="0" fontId="17" fillId="0" borderId="53" xfId="2" applyFont="1" applyBorder="1" applyAlignment="1">
      <alignment horizontal="center" vertical="center" wrapText="1" shrinkToFit="1"/>
    </xf>
    <xf numFmtId="0" fontId="17" fillId="0" borderId="54" xfId="2" applyFont="1" applyBorder="1" applyAlignment="1">
      <alignment horizontal="center" vertical="center" shrinkToFit="1"/>
    </xf>
    <xf numFmtId="0" fontId="17" fillId="0" borderId="55" xfId="2" applyFont="1" applyBorder="1" applyAlignment="1">
      <alignment horizontal="center" vertical="center" shrinkToFit="1"/>
    </xf>
    <xf numFmtId="0" fontId="0" fillId="0" borderId="56" xfId="0" applyBorder="1" applyAlignment="1">
      <alignment horizontal="center" vertical="center"/>
    </xf>
    <xf numFmtId="0" fontId="18" fillId="0" borderId="13" xfId="2" applyFont="1" applyBorder="1" applyAlignment="1">
      <alignment horizontal="center" vertical="center"/>
    </xf>
    <xf numFmtId="49" fontId="0" fillId="0" borderId="18" xfId="0" applyNumberFormat="1"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18" fillId="0" borderId="65" xfId="2" applyFont="1" applyBorder="1" applyAlignment="1">
      <alignment vertical="center" shrinkToFit="1"/>
    </xf>
    <xf numFmtId="0" fontId="18" fillId="0" borderId="66" xfId="2" applyFont="1" applyBorder="1" applyAlignment="1">
      <alignment vertical="center" shrinkToFit="1"/>
    </xf>
    <xf numFmtId="0" fontId="18" fillId="0" borderId="67" xfId="2" applyFont="1" applyBorder="1" applyAlignment="1">
      <alignment vertical="center" shrinkToFit="1"/>
    </xf>
    <xf numFmtId="0" fontId="18" fillId="0" borderId="68" xfId="2" applyFont="1" applyBorder="1" applyAlignment="1">
      <alignment vertical="center" shrinkToFit="1"/>
    </xf>
    <xf numFmtId="0" fontId="18" fillId="0" borderId="69" xfId="2" applyFont="1" applyBorder="1" applyAlignment="1">
      <alignment vertical="center" shrinkToFit="1"/>
    </xf>
    <xf numFmtId="0" fontId="18" fillId="0" borderId="70" xfId="2" applyFont="1" applyBorder="1" applyAlignment="1">
      <alignment vertical="center" shrinkToFit="1"/>
    </xf>
    <xf numFmtId="0" fontId="18" fillId="0" borderId="71" xfId="2" applyFont="1" applyBorder="1" applyAlignment="1">
      <alignment vertical="center" shrinkToFit="1"/>
    </xf>
    <xf numFmtId="0" fontId="18" fillId="0" borderId="64" xfId="2" applyFont="1" applyBorder="1" applyAlignment="1">
      <alignment vertical="center" shrinkToFit="1"/>
    </xf>
    <xf numFmtId="0" fontId="18" fillId="0" borderId="19" xfId="2" applyFont="1" applyBorder="1" applyAlignment="1">
      <alignment vertical="center" shrinkToFit="1"/>
    </xf>
    <xf numFmtId="38" fontId="0" fillId="0" borderId="19" xfId="0" applyNumberFormat="1" applyBorder="1">
      <alignment vertical="center"/>
    </xf>
    <xf numFmtId="0" fontId="18" fillId="0" borderId="20" xfId="2" applyFont="1" applyBorder="1" applyAlignment="1">
      <alignment horizontal="center" vertical="center"/>
    </xf>
    <xf numFmtId="0" fontId="18" fillId="0" borderId="18" xfId="2" applyFont="1" applyBorder="1" applyAlignment="1">
      <alignment horizontal="center" vertical="center"/>
    </xf>
    <xf numFmtId="0" fontId="18" fillId="0" borderId="0" xfId="2" applyFont="1" applyAlignment="1">
      <alignment horizontal="right" vertical="center"/>
    </xf>
    <xf numFmtId="0" fontId="19" fillId="0" borderId="0" xfId="0" applyFont="1" applyAlignment="1">
      <alignment horizontal="right" vertical="center"/>
    </xf>
    <xf numFmtId="0" fontId="20" fillId="0" borderId="0" xfId="2" applyFont="1" applyAlignment="1">
      <alignment horizontal="right" vertical="center"/>
    </xf>
    <xf numFmtId="0" fontId="21" fillId="0" borderId="0" xfId="2" applyFont="1">
      <alignment vertical="center"/>
    </xf>
    <xf numFmtId="0" fontId="6" fillId="0" borderId="75" xfId="2" applyBorder="1">
      <alignment vertical="center"/>
    </xf>
    <xf numFmtId="1" fontId="23" fillId="0" borderId="75" xfId="2" applyNumberFormat="1" applyFont="1" applyBorder="1">
      <alignment vertical="center"/>
    </xf>
    <xf numFmtId="1" fontId="24" fillId="0" borderId="75" xfId="2" applyNumberFormat="1" applyFont="1" applyBorder="1" applyAlignment="1">
      <alignment horizontal="center" vertical="center"/>
    </xf>
    <xf numFmtId="1" fontId="25" fillId="0" borderId="0" xfId="2" applyNumberFormat="1" applyFont="1">
      <alignment vertical="center"/>
    </xf>
    <xf numFmtId="0" fontId="0" fillId="0" borderId="79" xfId="0" applyBorder="1" applyAlignment="1">
      <alignment horizontal="center" vertical="center"/>
    </xf>
    <xf numFmtId="0" fontId="12" fillId="0" borderId="0" xfId="2" applyFont="1" applyAlignment="1">
      <alignment horizontal="right" vertical="center"/>
    </xf>
    <xf numFmtId="0" fontId="28" fillId="0" borderId="0" xfId="0" applyFont="1">
      <alignment vertical="center"/>
    </xf>
    <xf numFmtId="1" fontId="29" fillId="0" borderId="80" xfId="2" applyNumberFormat="1" applyFont="1" applyBorder="1" applyAlignment="1">
      <alignment horizontal="center"/>
    </xf>
    <xf numFmtId="1" fontId="30" fillId="0" borderId="81" xfId="2" applyNumberFormat="1" applyFont="1" applyBorder="1" applyAlignment="1">
      <alignment horizontal="center" shrinkToFit="1"/>
    </xf>
    <xf numFmtId="1" fontId="32" fillId="0" borderId="81" xfId="2" applyNumberFormat="1" applyFont="1" applyBorder="1" applyAlignment="1">
      <alignment horizontal="center" wrapText="1"/>
    </xf>
    <xf numFmtId="1" fontId="29" fillId="0" borderId="81" xfId="2" applyNumberFormat="1" applyFont="1" applyBorder="1" applyAlignment="1">
      <alignment horizontal="center" shrinkToFit="1"/>
    </xf>
    <xf numFmtId="1" fontId="29" fillId="0" borderId="81" xfId="2" applyNumberFormat="1" applyFont="1" applyBorder="1" applyAlignment="1">
      <alignment horizontal="center"/>
    </xf>
    <xf numFmtId="1" fontId="29" fillId="0" borderId="10" xfId="2" applyNumberFormat="1" applyFont="1" applyBorder="1" applyAlignment="1">
      <alignment horizontal="center" shrinkToFit="1"/>
    </xf>
    <xf numFmtId="1" fontId="29" fillId="0" borderId="82" xfId="2" applyNumberFormat="1" applyFont="1" applyBorder="1" applyAlignment="1">
      <alignment horizontal="center" shrinkToFit="1"/>
    </xf>
    <xf numFmtId="1" fontId="29" fillId="0" borderId="11" xfId="2" applyNumberFormat="1" applyFont="1" applyBorder="1" applyAlignment="1">
      <alignment horizontal="center" vertical="center"/>
    </xf>
    <xf numFmtId="0" fontId="6" fillId="0" borderId="0" xfId="2" applyAlignment="1">
      <alignment horizontal="center" vertical="center" shrinkToFit="1"/>
    </xf>
    <xf numFmtId="0" fontId="12" fillId="0" borderId="83" xfId="2" applyFont="1" applyBorder="1" applyAlignment="1">
      <alignment horizontal="center" vertical="top"/>
    </xf>
    <xf numFmtId="0" fontId="17" fillId="0" borderId="84" xfId="2" applyFont="1" applyBorder="1" applyAlignment="1">
      <alignment horizontal="center" vertical="top"/>
    </xf>
    <xf numFmtId="1" fontId="32" fillId="0" borderId="84" xfId="2" applyNumberFormat="1" applyFont="1" applyBorder="1" applyAlignment="1">
      <alignment horizontal="center" vertical="top"/>
    </xf>
    <xf numFmtId="0" fontId="12" fillId="0" borderId="71" xfId="2" applyFont="1" applyBorder="1" applyAlignment="1">
      <alignment horizontal="center" vertical="center"/>
    </xf>
    <xf numFmtId="0" fontId="26" fillId="0" borderId="64" xfId="2" applyFont="1" applyBorder="1" applyAlignment="1">
      <alignment horizontal="center" vertical="center"/>
    </xf>
    <xf numFmtId="0" fontId="26" fillId="0" borderId="85" xfId="2" applyFont="1" applyBorder="1" applyAlignment="1">
      <alignment horizontal="center" vertical="center"/>
    </xf>
    <xf numFmtId="0" fontId="26" fillId="0" borderId="71" xfId="2" applyFont="1" applyBorder="1" applyAlignment="1">
      <alignment horizontal="center" vertical="center"/>
    </xf>
    <xf numFmtId="0" fontId="26" fillId="0" borderId="84" xfId="2" applyFont="1" applyBorder="1" applyAlignment="1">
      <alignment horizontal="center" vertical="top" shrinkToFit="1"/>
    </xf>
    <xf numFmtId="0" fontId="33" fillId="0" borderId="76" xfId="2" applyFont="1" applyBorder="1" applyAlignment="1">
      <alignment horizontal="center" vertical="top" shrinkToFit="1"/>
    </xf>
    <xf numFmtId="0" fontId="26" fillId="0" borderId="86" xfId="2" applyFont="1" applyBorder="1" applyAlignment="1">
      <alignment horizontal="center" vertical="top" shrinkToFit="1"/>
    </xf>
    <xf numFmtId="49" fontId="29" fillId="0" borderId="87" xfId="2" applyNumberFormat="1" applyFont="1" applyBorder="1" applyAlignment="1">
      <alignment horizontal="center" vertical="center" shrinkToFit="1"/>
    </xf>
    <xf numFmtId="49" fontId="29" fillId="0" borderId="75" xfId="2" applyNumberFormat="1" applyFont="1" applyBorder="1" applyAlignment="1">
      <alignment horizontal="center" vertical="center" shrinkToFit="1"/>
    </xf>
    <xf numFmtId="49" fontId="34" fillId="0" borderId="84" xfId="2" applyNumberFormat="1" applyFont="1" applyBorder="1" applyAlignment="1">
      <alignment horizontal="center" vertical="center" shrinkToFit="1"/>
    </xf>
    <xf numFmtId="49" fontId="29" fillId="0" borderId="19" xfId="2" applyNumberFormat="1" applyFont="1" applyBorder="1" applyAlignment="1">
      <alignment horizontal="center" vertical="center" shrinkToFit="1"/>
    </xf>
    <xf numFmtId="49" fontId="29" fillId="0" borderId="0" xfId="2" applyNumberFormat="1" applyFont="1" applyAlignment="1">
      <alignment horizontal="center" shrinkToFit="1"/>
    </xf>
    <xf numFmtId="1" fontId="29" fillId="0" borderId="3" xfId="2" applyNumberFormat="1" applyFont="1" applyBorder="1" applyAlignment="1">
      <alignment horizontal="center" vertical="center" shrinkToFit="1"/>
    </xf>
    <xf numFmtId="1" fontId="26" fillId="0" borderId="78" xfId="2" applyNumberFormat="1" applyFont="1" applyBorder="1" applyAlignment="1">
      <alignment horizontal="center" vertical="center" shrinkToFit="1"/>
    </xf>
    <xf numFmtId="49" fontId="29" fillId="0" borderId="88" xfId="2" applyNumberFormat="1" applyFont="1" applyBorder="1" applyAlignment="1">
      <alignment vertical="center" shrinkToFit="1"/>
    </xf>
    <xf numFmtId="49" fontId="26" fillId="0" borderId="77" xfId="2" applyNumberFormat="1" applyFont="1" applyBorder="1" applyAlignment="1">
      <alignment horizontal="left" vertical="center"/>
    </xf>
    <xf numFmtId="49" fontId="26" fillId="0" borderId="89" xfId="2" applyNumberFormat="1" applyFont="1" applyBorder="1" applyAlignment="1">
      <alignment horizontal="left" vertical="center"/>
    </xf>
    <xf numFmtId="49" fontId="26" fillId="0" borderId="88" xfId="2" applyNumberFormat="1" applyFont="1" applyBorder="1" applyAlignment="1">
      <alignment horizontal="left" vertical="center" shrinkToFit="1"/>
    </xf>
    <xf numFmtId="49" fontId="26" fillId="0" borderId="77" xfId="2" applyNumberFormat="1" applyFont="1" applyBorder="1" applyAlignment="1">
      <alignment vertical="center" shrinkToFit="1"/>
    </xf>
    <xf numFmtId="49" fontId="29" fillId="0" borderId="31" xfId="2" applyNumberFormat="1" applyFont="1" applyBorder="1" applyAlignment="1">
      <alignment horizontal="center" vertical="center" shrinkToFit="1"/>
    </xf>
    <xf numFmtId="49" fontId="29" fillId="0" borderId="4" xfId="2" applyNumberFormat="1" applyFont="1" applyBorder="1" applyAlignment="1">
      <alignment horizontal="center" vertical="center" shrinkToFit="1"/>
    </xf>
    <xf numFmtId="49" fontId="29" fillId="0" borderId="78" xfId="2" applyNumberFormat="1" applyFont="1" applyBorder="1" applyAlignment="1">
      <alignment horizontal="center" vertical="center" shrinkToFit="1"/>
    </xf>
    <xf numFmtId="49" fontId="29" fillId="0" borderId="90" xfId="2" applyNumberFormat="1" applyFont="1" applyBorder="1" applyAlignment="1">
      <alignment horizontal="center" vertical="center" shrinkToFit="1"/>
    </xf>
    <xf numFmtId="49" fontId="29" fillId="0" borderId="30" xfId="2" applyNumberFormat="1" applyFont="1" applyBorder="1" applyAlignment="1">
      <alignment horizontal="center" vertical="center"/>
    </xf>
    <xf numFmtId="49" fontId="36" fillId="0" borderId="31" xfId="2" applyNumberFormat="1" applyFont="1" applyBorder="1" applyAlignment="1">
      <alignment vertical="center" shrinkToFit="1"/>
    </xf>
    <xf numFmtId="49" fontId="29" fillId="0" borderId="5" xfId="2" applyNumberFormat="1" applyFont="1" applyBorder="1" applyAlignment="1">
      <alignment vertical="center" shrinkToFit="1"/>
    </xf>
    <xf numFmtId="49" fontId="29" fillId="0" borderId="0" xfId="2" applyNumberFormat="1" applyFont="1" applyAlignment="1">
      <alignment horizontal="center" vertical="center"/>
    </xf>
    <xf numFmtId="0" fontId="0" fillId="0" borderId="0" xfId="0" applyAlignment="1">
      <alignment horizontal="center" vertical="center"/>
    </xf>
    <xf numFmtId="1" fontId="29" fillId="0" borderId="91" xfId="2" applyNumberFormat="1" applyFont="1" applyBorder="1" applyAlignment="1">
      <alignment vertical="center" shrinkToFit="1"/>
    </xf>
    <xf numFmtId="1" fontId="29" fillId="2" borderId="92" xfId="2" applyNumberFormat="1" applyFont="1" applyFill="1" applyBorder="1" applyAlignment="1" applyProtection="1">
      <alignment horizontal="center" vertical="center"/>
      <protection locked="0"/>
    </xf>
    <xf numFmtId="49" fontId="26" fillId="0" borderId="92" xfId="2" applyNumberFormat="1" applyFont="1" applyBorder="1" applyAlignment="1" applyProtection="1">
      <alignment horizontal="center" vertical="center"/>
      <protection locked="0"/>
    </xf>
    <xf numFmtId="49" fontId="29" fillId="2" borderId="93" xfId="2" applyNumberFormat="1" applyFont="1" applyFill="1" applyBorder="1" applyAlignment="1" applyProtection="1">
      <alignment vertical="center" shrinkToFit="1"/>
      <protection locked="0"/>
    </xf>
    <xf numFmtId="49" fontId="26" fillId="2" borderId="94" xfId="2" applyNumberFormat="1" applyFont="1" applyFill="1" applyBorder="1" applyAlignment="1" applyProtection="1">
      <alignment horizontal="left" vertical="center"/>
      <protection locked="0"/>
    </xf>
    <xf numFmtId="49" fontId="26" fillId="2" borderId="95" xfId="2" applyNumberFormat="1" applyFont="1" applyFill="1" applyBorder="1" applyAlignment="1" applyProtection="1">
      <alignment horizontal="left" vertical="center"/>
      <protection locked="0"/>
    </xf>
    <xf numFmtId="49" fontId="26" fillId="2" borderId="93" xfId="2" applyNumberFormat="1" applyFont="1" applyFill="1" applyBorder="1" applyAlignment="1" applyProtection="1">
      <alignment horizontal="left" vertical="center"/>
      <protection locked="0"/>
    </xf>
    <xf numFmtId="49" fontId="29" fillId="2" borderId="94" xfId="2" applyNumberFormat="1" applyFont="1" applyFill="1" applyBorder="1" applyAlignment="1" applyProtection="1">
      <alignment vertical="center" shrinkToFit="1"/>
      <protection locked="0"/>
    </xf>
    <xf numFmtId="49" fontId="29" fillId="2" borderId="96" xfId="2" applyNumberFormat="1" applyFont="1" applyFill="1" applyBorder="1" applyAlignment="1" applyProtection="1">
      <alignment horizontal="center" vertical="center" shrinkToFit="1"/>
      <protection locked="0"/>
    </xf>
    <xf numFmtId="49" fontId="29" fillId="2" borderId="97" xfId="2" applyNumberFormat="1" applyFont="1" applyFill="1" applyBorder="1" applyAlignment="1" applyProtection="1">
      <alignment horizontal="center" vertical="center" shrinkToFit="1"/>
      <protection locked="0"/>
    </xf>
    <xf numFmtId="49" fontId="29" fillId="2" borderId="92" xfId="2" applyNumberFormat="1" applyFont="1" applyFill="1" applyBorder="1" applyAlignment="1" applyProtection="1">
      <alignment horizontal="center" vertical="center" shrinkToFit="1"/>
      <protection locked="0"/>
    </xf>
    <xf numFmtId="49" fontId="29" fillId="2" borderId="98" xfId="2" applyNumberFormat="1" applyFont="1" applyFill="1" applyBorder="1" applyAlignment="1" applyProtection="1">
      <alignment horizontal="center" vertical="center" shrinkToFit="1"/>
      <protection locked="0"/>
    </xf>
    <xf numFmtId="49" fontId="29" fillId="0" borderId="99" xfId="2" applyNumberFormat="1" applyFont="1" applyBorder="1" applyAlignment="1" applyProtection="1">
      <alignment horizontal="center" vertical="center"/>
      <protection locked="0"/>
    </xf>
    <xf numFmtId="49" fontId="36" fillId="2" borderId="96" xfId="2" applyNumberFormat="1" applyFont="1" applyFill="1" applyBorder="1" applyAlignment="1" applyProtection="1">
      <alignment vertical="center" shrinkToFit="1"/>
      <protection locked="0"/>
    </xf>
    <xf numFmtId="49" fontId="29" fillId="2" borderId="100" xfId="2" applyNumberFormat="1" applyFont="1" applyFill="1" applyBorder="1" applyAlignment="1" applyProtection="1">
      <alignment vertical="center" shrinkToFit="1"/>
      <protection locked="0"/>
    </xf>
    <xf numFmtId="1" fontId="29" fillId="0" borderId="101" xfId="2" applyNumberFormat="1" applyFont="1" applyBorder="1" applyAlignment="1">
      <alignment vertical="center" shrinkToFit="1"/>
    </xf>
    <xf numFmtId="1" fontId="29" fillId="2" borderId="102" xfId="2" applyNumberFormat="1" applyFont="1" applyFill="1" applyBorder="1" applyAlignment="1" applyProtection="1">
      <alignment horizontal="center" vertical="center"/>
      <protection locked="0"/>
    </xf>
    <xf numFmtId="49" fontId="26" fillId="0" borderId="102" xfId="2" applyNumberFormat="1" applyFont="1" applyBorder="1" applyAlignment="1" applyProtection="1">
      <alignment horizontal="center" vertical="center"/>
      <protection locked="0"/>
    </xf>
    <xf numFmtId="49" fontId="29" fillId="2" borderId="103" xfId="2" applyNumberFormat="1" applyFont="1" applyFill="1" applyBorder="1" applyAlignment="1" applyProtection="1">
      <alignment vertical="center" shrinkToFit="1"/>
      <protection locked="0"/>
    </xf>
    <xf numFmtId="49" fontId="26" fillId="2" borderId="104" xfId="2" applyNumberFormat="1" applyFont="1" applyFill="1" applyBorder="1" applyAlignment="1" applyProtection="1">
      <alignment horizontal="left" vertical="center"/>
      <protection locked="0"/>
    </xf>
    <xf numFmtId="49" fontId="26" fillId="2" borderId="105" xfId="2" applyNumberFormat="1" applyFont="1" applyFill="1" applyBorder="1" applyAlignment="1" applyProtection="1">
      <alignment horizontal="left" vertical="center"/>
      <protection locked="0"/>
    </xf>
    <xf numFmtId="49" fontId="26" fillId="2" borderId="103" xfId="2" applyNumberFormat="1" applyFont="1" applyFill="1" applyBorder="1" applyAlignment="1" applyProtection="1">
      <alignment horizontal="left" vertical="center"/>
      <protection locked="0"/>
    </xf>
    <xf numFmtId="49" fontId="29" fillId="2" borderId="104" xfId="2" applyNumberFormat="1" applyFont="1" applyFill="1" applyBorder="1" applyAlignment="1" applyProtection="1">
      <alignment vertical="center" shrinkToFit="1"/>
      <protection locked="0"/>
    </xf>
    <xf numFmtId="49" fontId="29" fillId="2" borderId="106" xfId="2" applyNumberFormat="1" applyFont="1" applyFill="1" applyBorder="1" applyAlignment="1" applyProtection="1">
      <alignment horizontal="center" vertical="center" shrinkToFit="1"/>
      <protection locked="0"/>
    </xf>
    <xf numFmtId="49" fontId="29" fillId="2" borderId="107" xfId="2" applyNumberFormat="1" applyFont="1" applyFill="1" applyBorder="1" applyAlignment="1" applyProtection="1">
      <alignment horizontal="center" vertical="center" shrinkToFit="1"/>
      <protection locked="0"/>
    </xf>
    <xf numFmtId="49" fontId="29" fillId="0" borderId="108" xfId="2" applyNumberFormat="1" applyFont="1" applyBorder="1" applyAlignment="1">
      <alignment horizontal="center" vertical="center"/>
    </xf>
    <xf numFmtId="49" fontId="36" fillId="2" borderId="106" xfId="2" applyNumberFormat="1" applyFont="1" applyFill="1" applyBorder="1" applyAlignment="1" applyProtection="1">
      <alignment vertical="center" shrinkToFit="1"/>
      <protection locked="0"/>
    </xf>
    <xf numFmtId="49" fontId="29" fillId="2" borderId="109" xfId="2" applyNumberFormat="1" applyFont="1" applyFill="1" applyBorder="1" applyAlignment="1" applyProtection="1">
      <alignment vertical="center" shrinkToFit="1"/>
      <protection locked="0"/>
    </xf>
    <xf numFmtId="49" fontId="29" fillId="0" borderId="99" xfId="2" applyNumberFormat="1" applyFont="1" applyBorder="1" applyAlignment="1">
      <alignment horizontal="center" vertical="center"/>
    </xf>
    <xf numFmtId="1" fontId="29" fillId="0" borderId="110" xfId="2" applyNumberFormat="1" applyFont="1" applyBorder="1" applyAlignment="1">
      <alignment vertical="center" shrinkToFit="1"/>
    </xf>
    <xf numFmtId="1" fontId="29" fillId="2" borderId="111" xfId="2" applyNumberFormat="1" applyFont="1" applyFill="1" applyBorder="1" applyAlignment="1" applyProtection="1">
      <alignment horizontal="center" vertical="center"/>
      <protection locked="0"/>
    </xf>
    <xf numFmtId="49" fontId="26" fillId="0" borderId="111" xfId="2" applyNumberFormat="1" applyFont="1" applyBorder="1" applyAlignment="1" applyProtection="1">
      <alignment horizontal="center" vertical="center"/>
      <protection locked="0"/>
    </xf>
    <xf numFmtId="49" fontId="29" fillId="2" borderId="112" xfId="2" applyNumberFormat="1" applyFont="1" applyFill="1" applyBorder="1" applyAlignment="1" applyProtection="1">
      <alignment vertical="center" shrinkToFit="1"/>
      <protection locked="0"/>
    </xf>
    <xf numFmtId="49" fontId="26" fillId="2" borderId="113" xfId="2" applyNumberFormat="1" applyFont="1" applyFill="1" applyBorder="1" applyAlignment="1" applyProtection="1">
      <alignment horizontal="left" vertical="center"/>
      <protection locked="0"/>
    </xf>
    <xf numFmtId="49" fontId="26" fillId="2" borderId="114" xfId="2" applyNumberFormat="1" applyFont="1" applyFill="1" applyBorder="1" applyAlignment="1" applyProtection="1">
      <alignment horizontal="left" vertical="center"/>
      <protection locked="0"/>
    </xf>
    <xf numFmtId="49" fontId="26" fillId="2" borderId="112" xfId="2" applyNumberFormat="1" applyFont="1" applyFill="1" applyBorder="1" applyAlignment="1" applyProtection="1">
      <alignment horizontal="left" vertical="center"/>
      <protection locked="0"/>
    </xf>
    <xf numFmtId="49" fontId="29" fillId="2" borderId="113" xfId="2" applyNumberFormat="1" applyFont="1" applyFill="1" applyBorder="1" applyAlignment="1" applyProtection="1">
      <alignment vertical="center" shrinkToFit="1"/>
      <protection locked="0"/>
    </xf>
    <xf numFmtId="49" fontId="29" fillId="2" borderId="115" xfId="2" applyNumberFormat="1" applyFont="1" applyFill="1" applyBorder="1" applyAlignment="1" applyProtection="1">
      <alignment horizontal="center" vertical="center" shrinkToFit="1"/>
      <protection locked="0"/>
    </xf>
    <xf numFmtId="49" fontId="29" fillId="2" borderId="116" xfId="2" applyNumberFormat="1" applyFont="1" applyFill="1" applyBorder="1" applyAlignment="1" applyProtection="1">
      <alignment horizontal="center" vertical="center" shrinkToFit="1"/>
      <protection locked="0"/>
    </xf>
    <xf numFmtId="49" fontId="29" fillId="2" borderId="111" xfId="2" applyNumberFormat="1" applyFont="1" applyFill="1" applyBorder="1" applyAlignment="1" applyProtection="1">
      <alignment horizontal="center" vertical="center" shrinkToFit="1"/>
      <protection locked="0"/>
    </xf>
    <xf numFmtId="49" fontId="29" fillId="2" borderId="117" xfId="2" applyNumberFormat="1" applyFont="1" applyFill="1" applyBorder="1" applyAlignment="1" applyProtection="1">
      <alignment horizontal="center" vertical="center" shrinkToFit="1"/>
      <protection locked="0"/>
    </xf>
    <xf numFmtId="49" fontId="29" fillId="0" borderId="118" xfId="2" applyNumberFormat="1" applyFont="1" applyBorder="1" applyAlignment="1">
      <alignment horizontal="center" vertical="center"/>
    </xf>
    <xf numFmtId="49" fontId="36" fillId="2" borderId="115" xfId="2" applyNumberFormat="1" applyFont="1" applyFill="1" applyBorder="1" applyAlignment="1" applyProtection="1">
      <alignment vertical="center" shrinkToFit="1"/>
      <protection locked="0"/>
    </xf>
    <xf numFmtId="49" fontId="29" fillId="2" borderId="119" xfId="2" applyNumberFormat="1" applyFont="1" applyFill="1" applyBorder="1" applyAlignment="1" applyProtection="1">
      <alignment vertical="center" shrinkToFit="1"/>
      <protection locked="0"/>
    </xf>
    <xf numFmtId="0" fontId="6" fillId="0" borderId="0" xfId="2" applyAlignment="1">
      <alignment horizontal="center" vertical="center"/>
    </xf>
    <xf numFmtId="0" fontId="6" fillId="0" borderId="79" xfId="2"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12" fillId="0" borderId="5" xfId="2" applyFont="1" applyBorder="1" applyAlignment="1">
      <alignment horizontal="center" vertical="center"/>
    </xf>
    <xf numFmtId="49" fontId="29" fillId="0" borderId="77" xfId="2" applyNumberFormat="1" applyFont="1" applyBorder="1" applyAlignment="1">
      <alignment horizontal="center" vertical="center" shrinkToFit="1"/>
    </xf>
    <xf numFmtId="49" fontId="29" fillId="2" borderId="94" xfId="2" applyNumberFormat="1" applyFont="1" applyFill="1" applyBorder="1" applyAlignment="1" applyProtection="1">
      <alignment horizontal="center" vertical="center" shrinkToFit="1"/>
      <protection locked="0"/>
    </xf>
    <xf numFmtId="0" fontId="12" fillId="0" borderId="3" xfId="2" applyFont="1" applyBorder="1" applyAlignment="1">
      <alignment horizontal="left" vertical="center"/>
    </xf>
    <xf numFmtId="0" fontId="6" fillId="0" borderId="8" xfId="2" applyBorder="1" applyAlignment="1">
      <alignment horizontal="center" vertical="center" wrapText="1"/>
    </xf>
    <xf numFmtId="0" fontId="6" fillId="0" borderId="9" xfId="2" applyBorder="1" applyAlignment="1">
      <alignment horizontal="center" vertical="center"/>
    </xf>
    <xf numFmtId="0" fontId="6" fillId="0" borderId="13" xfId="2" applyBorder="1" applyAlignment="1">
      <alignment horizontal="center" vertical="center"/>
    </xf>
    <xf numFmtId="0" fontId="6" fillId="0" borderId="14" xfId="2" applyBorder="1" applyAlignment="1">
      <alignment horizontal="center" vertical="center"/>
    </xf>
    <xf numFmtId="0" fontId="8" fillId="2" borderId="10" xfId="2" applyFont="1" applyFill="1" applyBorder="1" applyProtection="1">
      <alignment vertical="center"/>
      <protection locked="0"/>
    </xf>
    <xf numFmtId="0" fontId="8" fillId="2" borderId="11" xfId="2" applyFont="1" applyFill="1" applyBorder="1" applyProtection="1">
      <alignment vertical="center"/>
      <protection locked="0"/>
    </xf>
    <xf numFmtId="0" fontId="8" fillId="2" borderId="7" xfId="2" applyFont="1" applyFill="1" applyBorder="1" applyProtection="1">
      <alignment vertical="center"/>
      <protection locked="0"/>
    </xf>
    <xf numFmtId="0" fontId="8" fillId="2" borderId="15" xfId="2" applyFont="1" applyFill="1" applyBorder="1" applyProtection="1">
      <alignment vertical="center"/>
      <protection locked="0"/>
    </xf>
    <xf numFmtId="0" fontId="8" fillId="2" borderId="16" xfId="2" applyFont="1" applyFill="1" applyBorder="1" applyProtection="1">
      <alignment vertical="center"/>
      <protection locked="0"/>
    </xf>
    <xf numFmtId="0" fontId="8" fillId="2" borderId="17" xfId="2" applyFont="1" applyFill="1" applyBorder="1" applyProtection="1">
      <alignment vertical="center"/>
      <protection locked="0"/>
    </xf>
    <xf numFmtId="0" fontId="9" fillId="0" borderId="18" xfId="2" applyFont="1" applyBorder="1" applyAlignment="1">
      <alignment horizontal="center" vertical="center" shrinkToFit="1"/>
    </xf>
    <xf numFmtId="0" fontId="9" fillId="0" borderId="19" xfId="2" applyFont="1" applyBorder="1" applyAlignment="1">
      <alignment horizontal="center" vertical="center" shrinkToFit="1"/>
    </xf>
    <xf numFmtId="0" fontId="6" fillId="0" borderId="20" xfId="2" applyBorder="1" applyAlignment="1">
      <alignment horizontal="center" vertical="center"/>
    </xf>
    <xf numFmtId="0" fontId="6" fillId="0" borderId="2" xfId="2" applyBorder="1" applyAlignment="1">
      <alignment horizontal="center" vertical="center"/>
    </xf>
    <xf numFmtId="49" fontId="8" fillId="2" borderId="1" xfId="2" applyNumberFormat="1" applyFont="1" applyFill="1" applyBorder="1" applyAlignment="1" applyProtection="1">
      <alignment vertical="center" shrinkToFit="1"/>
      <protection locked="0"/>
    </xf>
    <xf numFmtId="49" fontId="8" fillId="2" borderId="21" xfId="2" applyNumberFormat="1" applyFont="1" applyFill="1" applyBorder="1" applyAlignment="1" applyProtection="1">
      <alignment vertical="center" shrinkToFit="1"/>
      <protection locked="0"/>
    </xf>
    <xf numFmtId="49" fontId="8" fillId="2" borderId="2" xfId="2" applyNumberFormat="1" applyFont="1" applyFill="1" applyBorder="1" applyAlignment="1" applyProtection="1">
      <alignment vertical="center" shrinkToFit="1"/>
      <protection locked="0"/>
    </xf>
    <xf numFmtId="49" fontId="10" fillId="0" borderId="1" xfId="2" applyNumberFormat="1" applyFont="1" applyBorder="1" applyAlignment="1">
      <alignment horizontal="center" vertical="center" wrapText="1" shrinkToFit="1"/>
    </xf>
    <xf numFmtId="49" fontId="10" fillId="0" borderId="21" xfId="2" applyNumberFormat="1" applyFont="1" applyBorder="1" applyAlignment="1">
      <alignment horizontal="center" vertical="center" wrapText="1" shrinkToFit="1"/>
    </xf>
    <xf numFmtId="49" fontId="10" fillId="0" borderId="2" xfId="2" applyNumberFormat="1" applyFont="1" applyBorder="1" applyAlignment="1">
      <alignment horizontal="center" vertical="center" wrapText="1" shrinkToFit="1"/>
    </xf>
    <xf numFmtId="38" fontId="11" fillId="0" borderId="21" xfId="2" applyNumberFormat="1" applyFont="1" applyBorder="1" applyAlignment="1">
      <alignment horizontal="center" vertical="center" shrinkToFit="1"/>
    </xf>
    <xf numFmtId="38" fontId="11" fillId="0" borderId="2" xfId="2" applyNumberFormat="1" applyFont="1" applyBorder="1" applyAlignment="1">
      <alignment horizontal="center" vertical="center" shrinkToFit="1"/>
    </xf>
    <xf numFmtId="0" fontId="8" fillId="2" borderId="22" xfId="2" applyFont="1" applyFill="1" applyBorder="1" applyAlignment="1" applyProtection="1">
      <alignment horizontal="center" vertical="center"/>
      <protection locked="0"/>
    </xf>
    <xf numFmtId="0" fontId="8" fillId="2" borderId="23" xfId="2" applyFont="1" applyFill="1" applyBorder="1" applyAlignment="1" applyProtection="1">
      <alignment horizontal="center" vertical="center"/>
      <protection locked="0"/>
    </xf>
    <xf numFmtId="0" fontId="6" fillId="0" borderId="20" xfId="2" applyBorder="1" applyAlignment="1">
      <alignment horizontal="center" vertical="center" wrapText="1"/>
    </xf>
    <xf numFmtId="0" fontId="6" fillId="0" borderId="21" xfId="2" applyBorder="1" applyAlignment="1">
      <alignment horizontal="center" vertical="center"/>
    </xf>
    <xf numFmtId="0" fontId="10" fillId="0" borderId="1" xfId="2" applyFont="1" applyBorder="1" applyAlignment="1">
      <alignment horizontal="center" vertical="center" wrapText="1"/>
    </xf>
    <xf numFmtId="0" fontId="10" fillId="0" borderId="21" xfId="2" applyFont="1" applyBorder="1" applyAlignment="1">
      <alignment horizontal="center" vertical="center" wrapText="1"/>
    </xf>
    <xf numFmtId="0" fontId="10" fillId="0" borderId="2" xfId="2" applyFont="1" applyBorder="1" applyAlignment="1">
      <alignment horizontal="center" vertical="center" wrapText="1"/>
    </xf>
    <xf numFmtId="49" fontId="8" fillId="2" borderId="21" xfId="2" applyNumberFormat="1" applyFont="1" applyFill="1" applyBorder="1" applyAlignment="1" applyProtection="1">
      <alignment horizontal="center" vertical="center"/>
      <protection locked="0"/>
    </xf>
    <xf numFmtId="49" fontId="8" fillId="2" borderId="24" xfId="2" applyNumberFormat="1" applyFont="1" applyFill="1" applyBorder="1" applyAlignment="1" applyProtection="1">
      <alignment horizontal="center" vertical="center"/>
      <protection locked="0"/>
    </xf>
    <xf numFmtId="0" fontId="9" fillId="0" borderId="20" xfId="2" applyFont="1" applyBorder="1" applyAlignment="1">
      <alignment horizontal="center" vertical="center"/>
    </xf>
    <xf numFmtId="0" fontId="9" fillId="0" borderId="2" xfId="2" applyFont="1" applyBorder="1" applyAlignment="1">
      <alignment horizontal="center" vertical="center"/>
    </xf>
    <xf numFmtId="49" fontId="12" fillId="2" borderId="1" xfId="2" applyNumberFormat="1" applyFont="1" applyFill="1" applyBorder="1" applyAlignment="1" applyProtection="1">
      <alignment vertical="center" shrinkToFit="1"/>
      <protection locked="0"/>
    </xf>
    <xf numFmtId="49" fontId="12" fillId="2" borderId="21" xfId="2" applyNumberFormat="1" applyFont="1" applyFill="1" applyBorder="1" applyAlignment="1" applyProtection="1">
      <alignment vertical="center" shrinkToFit="1"/>
      <protection locked="0"/>
    </xf>
    <xf numFmtId="49" fontId="12" fillId="2" borderId="2" xfId="2" applyNumberFormat="1" applyFont="1" applyFill="1" applyBorder="1" applyAlignment="1" applyProtection="1">
      <alignment vertical="center" shrinkToFit="1"/>
      <protection locked="0"/>
    </xf>
    <xf numFmtId="0" fontId="6" fillId="0" borderId="25" xfId="2" applyBorder="1" applyAlignment="1">
      <alignment horizontal="center" vertical="center" wrapText="1"/>
    </xf>
    <xf numFmtId="0" fontId="6" fillId="0" borderId="26" xfId="2" applyBorder="1" applyAlignment="1">
      <alignment horizontal="center" vertical="center"/>
    </xf>
    <xf numFmtId="49" fontId="8" fillId="2" borderId="27" xfId="2" applyNumberFormat="1" applyFont="1" applyFill="1" applyBorder="1" applyAlignment="1" applyProtection="1">
      <alignment vertical="center" shrinkToFit="1"/>
      <protection locked="0"/>
    </xf>
    <xf numFmtId="49" fontId="8" fillId="2" borderId="28" xfId="2" applyNumberFormat="1" applyFont="1" applyFill="1" applyBorder="1" applyAlignment="1" applyProtection="1">
      <alignment vertical="center" shrinkToFit="1"/>
      <protection locked="0"/>
    </xf>
    <xf numFmtId="49" fontId="8" fillId="2" borderId="26" xfId="2" applyNumberFormat="1" applyFont="1" applyFill="1" applyBorder="1" applyAlignment="1" applyProtection="1">
      <alignment vertical="center" shrinkToFit="1"/>
      <protection locked="0"/>
    </xf>
    <xf numFmtId="0" fontId="10" fillId="0" borderId="27" xfId="2" applyFont="1" applyBorder="1" applyAlignment="1">
      <alignment vertical="center" wrapText="1"/>
    </xf>
    <xf numFmtId="0" fontId="10" fillId="0" borderId="28" xfId="2" applyFont="1" applyBorder="1" applyAlignment="1">
      <alignment vertical="center" wrapText="1"/>
    </xf>
    <xf numFmtId="0" fontId="10" fillId="0" borderId="29" xfId="2" applyFont="1" applyBorder="1" applyAlignment="1">
      <alignment vertical="center" wrapText="1"/>
    </xf>
    <xf numFmtId="0" fontId="15" fillId="0" borderId="11" xfId="2" applyFont="1" applyBorder="1" applyAlignment="1">
      <alignment vertical="top" wrapText="1"/>
    </xf>
    <xf numFmtId="0" fontId="6" fillId="0" borderId="22" xfId="2" applyBorder="1" applyAlignment="1">
      <alignment horizontal="center" vertical="center"/>
    </xf>
    <xf numFmtId="0" fontId="6" fillId="0" borderId="33" xfId="2" applyBorder="1" applyAlignment="1">
      <alignment horizontal="center" vertical="center"/>
    </xf>
    <xf numFmtId="0" fontId="6" fillId="0" borderId="34" xfId="2" applyBorder="1" applyAlignment="1">
      <alignment horizontal="center" vertical="center"/>
    </xf>
    <xf numFmtId="0" fontId="6" fillId="0" borderId="10" xfId="2" applyBorder="1" applyAlignment="1">
      <alignment horizontal="center" vertical="center" wrapText="1"/>
    </xf>
    <xf numFmtId="0" fontId="6" fillId="0" borderId="35" xfId="2" applyBorder="1" applyAlignment="1">
      <alignment horizontal="center" vertical="center"/>
    </xf>
    <xf numFmtId="0" fontId="6" fillId="0" borderId="15" xfId="2" applyBorder="1" applyAlignment="1">
      <alignment horizontal="center" vertical="center"/>
    </xf>
    <xf numFmtId="0" fontId="6" fillId="0" borderId="10" xfId="2" applyBorder="1" applyAlignment="1">
      <alignment horizontal="center" vertical="center" wrapText="1" shrinkToFit="1"/>
    </xf>
    <xf numFmtId="0" fontId="6" fillId="0" borderId="35" xfId="2" applyBorder="1" applyAlignment="1">
      <alignment horizontal="center" vertical="center" shrinkToFit="1"/>
    </xf>
    <xf numFmtId="0" fontId="6" fillId="0" borderId="15" xfId="2" applyBorder="1" applyAlignment="1">
      <alignment horizontal="center" vertical="center" shrinkToFit="1"/>
    </xf>
    <xf numFmtId="0" fontId="6" fillId="0" borderId="14" xfId="2" applyBorder="1" applyAlignment="1">
      <alignment horizontal="center" vertical="center" shrinkToFit="1"/>
    </xf>
    <xf numFmtId="0" fontId="6" fillId="0" borderId="10" xfId="2" applyBorder="1" applyAlignment="1">
      <alignment horizontal="center" vertical="center"/>
    </xf>
    <xf numFmtId="0" fontId="6" fillId="0" borderId="7" xfId="2" applyBorder="1" applyAlignment="1">
      <alignment horizontal="center" vertical="center"/>
    </xf>
    <xf numFmtId="0" fontId="6" fillId="0" borderId="36" xfId="2" applyBorder="1" applyAlignment="1">
      <alignment horizontal="center" vertical="center"/>
    </xf>
    <xf numFmtId="0" fontId="6" fillId="0" borderId="12" xfId="2" applyBorder="1" applyAlignment="1">
      <alignment horizontal="center" vertical="center"/>
    </xf>
    <xf numFmtId="0" fontId="6" fillId="0" borderId="17" xfId="2" applyBorder="1" applyAlignment="1">
      <alignment horizontal="center" vertical="center"/>
    </xf>
    <xf numFmtId="0" fontId="6" fillId="0" borderId="22" xfId="2" applyBorder="1" applyAlignment="1">
      <alignment horizontal="center" vertical="center" shrinkToFit="1"/>
    </xf>
    <xf numFmtId="0" fontId="6" fillId="0" borderId="34" xfId="2" applyBorder="1" applyAlignment="1">
      <alignment horizontal="center" vertical="center" shrinkToFit="1"/>
    </xf>
    <xf numFmtId="0" fontId="6" fillId="0" borderId="33" xfId="2" applyBorder="1" applyAlignment="1">
      <alignment horizontal="center" vertical="center" shrinkToFit="1"/>
    </xf>
    <xf numFmtId="0" fontId="6" fillId="0" borderId="23" xfId="2" applyBorder="1" applyAlignment="1">
      <alignment horizontal="center" vertical="center" shrinkToFit="1"/>
    </xf>
    <xf numFmtId="0" fontId="15" fillId="0" borderId="0" xfId="2" applyFont="1" applyAlignment="1">
      <alignment vertical="top" shrinkToFit="1"/>
    </xf>
    <xf numFmtId="0" fontId="0" fillId="0" borderId="0" xfId="0" applyAlignment="1">
      <alignment vertical="center" shrinkToFit="1"/>
    </xf>
    <xf numFmtId="0" fontId="6" fillId="0" borderId="1" xfId="2"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77" xfId="2" applyFont="1" applyBorder="1" applyAlignment="1">
      <alignment horizontal="center" vertical="center"/>
    </xf>
    <xf numFmtId="38" fontId="22" fillId="0" borderId="78" xfId="2" applyNumberFormat="1" applyFont="1" applyBorder="1" applyAlignment="1">
      <alignment horizontal="center" vertical="center" shrinkToFit="1"/>
    </xf>
    <xf numFmtId="38" fontId="22" fillId="0" borderId="4" xfId="2" applyNumberFormat="1" applyFont="1" applyBorder="1" applyAlignment="1">
      <alignment horizontal="center" vertical="center" shrinkToFit="1"/>
    </xf>
    <xf numFmtId="38" fontId="22" fillId="0" borderId="5" xfId="2" applyNumberFormat="1" applyFont="1" applyBorder="1" applyAlignment="1">
      <alignment horizontal="center" vertical="center" shrinkToFit="1"/>
    </xf>
    <xf numFmtId="49" fontId="27" fillId="0" borderId="3" xfId="0" applyNumberFormat="1" applyFont="1" applyBorder="1" applyAlignment="1">
      <alignment horizontal="left" vertical="center"/>
    </xf>
    <xf numFmtId="0" fontId="27" fillId="0" borderId="4" xfId="0" applyFont="1" applyBorder="1" applyAlignment="1">
      <alignment horizontal="left" vertical="center"/>
    </xf>
    <xf numFmtId="1" fontId="29" fillId="0" borderId="22" xfId="2" applyNumberFormat="1" applyFont="1" applyBorder="1" applyAlignment="1">
      <alignment horizontal="center" vertical="center"/>
    </xf>
    <xf numFmtId="1" fontId="29" fillId="0" borderId="34" xfId="2" applyNumberFormat="1" applyFont="1" applyBorder="1" applyAlignment="1">
      <alignment horizontal="center" vertical="center"/>
    </xf>
    <xf numFmtId="1" fontId="29" fillId="0" borderId="33" xfId="2" applyNumberFormat="1" applyFont="1" applyBorder="1" applyAlignment="1">
      <alignment horizontal="center" vertical="center" shrinkToFit="1"/>
    </xf>
    <xf numFmtId="1" fontId="29" fillId="0" borderId="34" xfId="2" applyNumberFormat="1" applyFont="1" applyBorder="1" applyAlignment="1">
      <alignment horizontal="center" vertical="center" shrinkToFit="1"/>
    </xf>
    <xf numFmtId="1" fontId="26" fillId="0" borderId="22" xfId="2" applyNumberFormat="1" applyFont="1" applyBorder="1" applyAlignment="1">
      <alignment horizontal="center" vertical="center" shrinkToFit="1"/>
    </xf>
    <xf numFmtId="1" fontId="26" fillId="0" borderId="34" xfId="2" applyNumberFormat="1" applyFont="1" applyBorder="1" applyAlignment="1">
      <alignment horizontal="center" vertical="center" shrinkToFit="1"/>
    </xf>
    <xf numFmtId="1" fontId="29" fillId="0" borderId="81" xfId="2" applyNumberFormat="1" applyFont="1" applyBorder="1" applyAlignment="1">
      <alignment horizontal="center" vertical="center" shrinkToFit="1"/>
    </xf>
    <xf numFmtId="1" fontId="29" fillId="0" borderId="84" xfId="2" applyNumberFormat="1" applyFont="1" applyBorder="1" applyAlignment="1">
      <alignment horizontal="center" vertical="center" shrinkToFit="1"/>
    </xf>
    <xf numFmtId="49" fontId="29" fillId="0" borderId="33" xfId="2" applyNumberFormat="1" applyFont="1" applyBorder="1" applyAlignment="1">
      <alignment horizontal="center"/>
    </xf>
    <xf numFmtId="49" fontId="29" fillId="0" borderId="23" xfId="2" applyNumberFormat="1" applyFont="1" applyBorder="1" applyAlignment="1">
      <alignment horizontal="center"/>
    </xf>
    <xf numFmtId="178" fontId="6" fillId="0" borderId="123" xfId="2" applyNumberFormat="1" applyBorder="1" applyAlignment="1">
      <alignment horizontal="right" vertical="center"/>
    </xf>
    <xf numFmtId="178" fontId="18" fillId="0" borderId="58" xfId="2" applyNumberFormat="1" applyFont="1" applyBorder="1" applyAlignment="1">
      <alignment vertical="center" shrinkToFit="1"/>
    </xf>
    <xf numFmtId="178" fontId="18" fillId="0" borderId="59" xfId="3" applyNumberFormat="1" applyFont="1" applyBorder="1" applyAlignment="1">
      <alignment vertical="center" shrinkToFit="1"/>
    </xf>
    <xf numFmtId="178" fontId="18" fillId="0" borderId="57" xfId="2" applyNumberFormat="1" applyFont="1" applyBorder="1" applyAlignment="1">
      <alignment vertical="center" shrinkToFit="1"/>
    </xf>
    <xf numFmtId="178" fontId="18" fillId="0" borderId="60" xfId="1" applyNumberFormat="1" applyFont="1" applyBorder="1" applyAlignment="1">
      <alignment vertical="center" shrinkToFit="1"/>
    </xf>
    <xf numFmtId="178" fontId="18" fillId="0" borderId="61" xfId="2" applyNumberFormat="1" applyFont="1" applyBorder="1" applyAlignment="1">
      <alignment vertical="center" shrinkToFit="1"/>
    </xf>
    <xf numFmtId="178" fontId="18" fillId="0" borderId="57" xfId="1" applyNumberFormat="1" applyFont="1" applyBorder="1" applyAlignment="1">
      <alignment vertical="center" shrinkToFit="1"/>
    </xf>
    <xf numFmtId="178" fontId="18" fillId="0" borderId="16" xfId="1" applyNumberFormat="1" applyFont="1" applyBorder="1" applyAlignment="1">
      <alignment vertical="center" shrinkToFit="1"/>
    </xf>
    <xf numFmtId="178" fontId="18" fillId="0" borderId="15" xfId="2" applyNumberFormat="1" applyFont="1" applyBorder="1" applyAlignment="1">
      <alignment vertical="center" shrinkToFit="1"/>
    </xf>
    <xf numFmtId="178" fontId="18" fillId="0" borderId="17" xfId="2" applyNumberFormat="1" applyFont="1" applyBorder="1" applyAlignment="1">
      <alignment vertical="center" shrinkToFit="1"/>
    </xf>
    <xf numFmtId="178" fontId="18" fillId="0" borderId="45" xfId="2" applyNumberFormat="1" applyFont="1" applyBorder="1" applyAlignment="1">
      <alignment vertical="center" shrinkToFit="1"/>
    </xf>
    <xf numFmtId="178" fontId="18" fillId="0" borderId="42" xfId="2" applyNumberFormat="1" applyFont="1" applyBorder="1" applyAlignment="1">
      <alignment vertical="center" shrinkToFit="1"/>
    </xf>
    <xf numFmtId="178" fontId="18" fillId="0" borderId="43" xfId="3" applyNumberFormat="1" applyFont="1" applyBorder="1" applyAlignment="1">
      <alignment vertical="center" shrinkToFit="1"/>
    </xf>
    <xf numFmtId="178" fontId="18" fillId="0" borderId="41" xfId="2" applyNumberFormat="1" applyFont="1" applyBorder="1" applyAlignment="1">
      <alignment vertical="center" shrinkToFit="1"/>
    </xf>
    <xf numFmtId="178" fontId="18" fillId="0" borderId="44" xfId="1" applyNumberFormat="1" applyFont="1" applyBorder="1" applyAlignment="1">
      <alignment vertical="center" shrinkToFit="1"/>
    </xf>
    <xf numFmtId="178" fontId="18" fillId="0" borderId="41" xfId="1" applyNumberFormat="1" applyFont="1" applyBorder="1" applyAlignment="1">
      <alignment vertical="center" shrinkToFit="1"/>
    </xf>
    <xf numFmtId="178" fontId="18" fillId="0" borderId="21" xfId="1" applyNumberFormat="1" applyFont="1" applyBorder="1" applyAlignment="1">
      <alignment vertical="center" shrinkToFit="1"/>
    </xf>
    <xf numFmtId="178" fontId="18" fillId="0" borderId="1" xfId="2" applyNumberFormat="1" applyFont="1" applyBorder="1" applyAlignment="1">
      <alignment vertical="center" shrinkToFit="1"/>
    </xf>
    <xf numFmtId="178" fontId="18" fillId="0" borderId="24" xfId="2" applyNumberFormat="1" applyFont="1" applyBorder="1" applyAlignment="1">
      <alignment vertical="center" shrinkToFit="1"/>
    </xf>
    <xf numFmtId="178" fontId="18" fillId="0" borderId="71" xfId="2" applyNumberFormat="1" applyFont="1" applyBorder="1" applyAlignment="1">
      <alignment vertical="center" shrinkToFit="1"/>
    </xf>
    <xf numFmtId="178" fontId="18" fillId="0" borderId="72" xfId="2" applyNumberFormat="1" applyFont="1" applyBorder="1" applyAlignment="1">
      <alignment vertical="center" shrinkToFit="1"/>
    </xf>
    <xf numFmtId="178" fontId="18" fillId="0" borderId="73" xfId="2" applyNumberFormat="1" applyFont="1" applyBorder="1" applyAlignment="1">
      <alignment vertical="center" shrinkToFit="1"/>
    </xf>
    <xf numFmtId="178" fontId="18" fillId="0" borderId="74" xfId="1" applyNumberFormat="1" applyFont="1" applyBorder="1" applyAlignment="1">
      <alignment vertical="center" shrinkToFit="1"/>
    </xf>
    <xf numFmtId="178" fontId="18" fillId="0" borderId="75" xfId="2" applyNumberFormat="1" applyFont="1" applyBorder="1" applyAlignment="1">
      <alignment vertical="center" shrinkToFit="1"/>
    </xf>
    <xf numFmtId="178" fontId="18" fillId="0" borderId="71" xfId="1" applyNumberFormat="1" applyFont="1" applyBorder="1" applyAlignment="1">
      <alignment vertical="center" shrinkToFit="1"/>
    </xf>
    <xf numFmtId="178" fontId="18" fillId="0" borderId="75" xfId="1" applyNumberFormat="1" applyFont="1" applyBorder="1" applyAlignment="1">
      <alignment vertical="center" shrinkToFit="1"/>
    </xf>
    <xf numFmtId="178" fontId="18" fillId="0" borderId="76" xfId="2" applyNumberFormat="1" applyFont="1" applyBorder="1" applyAlignment="1">
      <alignment vertical="center" shrinkToFit="1"/>
    </xf>
    <xf numFmtId="178" fontId="18" fillId="0" borderId="19" xfId="2" applyNumberFormat="1" applyFont="1" applyBorder="1" applyAlignment="1">
      <alignment vertical="center" shrinkToFit="1"/>
    </xf>
    <xf numFmtId="0" fontId="21" fillId="4" borderId="0" xfId="2" applyFont="1" applyFill="1" applyAlignment="1">
      <alignment horizontal="left" vertical="center" wrapText="1"/>
    </xf>
    <xf numFmtId="178" fontId="18" fillId="0" borderId="76" xfId="2" applyNumberFormat="1" applyFont="1" applyBorder="1" applyAlignment="1">
      <alignment vertical="center" shrinkToFit="1"/>
    </xf>
    <xf numFmtId="178" fontId="18" fillId="0" borderId="124" xfId="2" applyNumberFormat="1" applyFont="1" applyBorder="1" applyAlignment="1">
      <alignment vertical="center" shrinkToFit="1"/>
    </xf>
  </cellXfs>
  <cellStyles count="4">
    <cellStyle name="桁区切り" xfId="1" builtinId="6"/>
    <cellStyle name="桁区切り 2" xfId="3" xr:uid="{5B16D33C-9F3A-D943-A85F-47C3C2B50ED4}"/>
    <cellStyle name="標準" xfId="0" builtinId="0"/>
    <cellStyle name="標準 2" xfId="2" xr:uid="{C757C9F6-28C7-BD46-B20F-6DD0606300F4}"/>
  </cellStyles>
  <dxfs count="5">
    <dxf>
      <font>
        <b/>
        <i val="0"/>
        <color rgb="FF002060"/>
      </font>
      <fill>
        <patternFill>
          <bgColor theme="3" tint="0.79998168889431442"/>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ota/Downloads/2025&#31532;1&#22238;&#31070;&#22856;&#24029;&#30476;&#35352;&#37682;&#20250;&#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方法"/>
      <sheetName val="総括申込"/>
      <sheetName val="第1回記録会-男子"/>
      <sheetName val="第1回記録会-女子"/>
      <sheetName val="第1回記録会-ﾘﾚｰ"/>
      <sheetName val="コード表"/>
    </sheetNames>
    <sheetDataSet>
      <sheetData sheetId="0"/>
      <sheetData sheetId="1">
        <row r="6">
          <cell r="U6"/>
        </row>
      </sheetData>
      <sheetData sheetId="2">
        <row r="106">
          <cell r="B106">
            <v>0</v>
          </cell>
        </row>
      </sheetData>
      <sheetData sheetId="3">
        <row r="106">
          <cell r="B106">
            <v>0</v>
          </cell>
        </row>
      </sheetData>
      <sheetData sheetId="4"/>
      <sheetData sheetId="5">
        <row r="3">
          <cell r="B3"/>
          <cell r="D3"/>
          <cell r="G3"/>
        </row>
        <row r="4">
          <cell r="B4" t="str">
            <v>100m</v>
          </cell>
          <cell r="D4" t="str">
            <v>100m</v>
          </cell>
          <cell r="G4" t="str">
            <v>一般</v>
          </cell>
        </row>
        <row r="5">
          <cell r="B5" t="str">
            <v>200m</v>
          </cell>
          <cell r="D5" t="str">
            <v>200m</v>
          </cell>
          <cell r="G5" t="str">
            <v>大学</v>
          </cell>
        </row>
        <row r="6">
          <cell r="B6" t="str">
            <v>300m</v>
          </cell>
          <cell r="D6" t="str">
            <v>300m</v>
          </cell>
          <cell r="G6" t="str">
            <v>高校</v>
          </cell>
        </row>
        <row r="7">
          <cell r="B7" t="str">
            <v>400m</v>
          </cell>
          <cell r="D7" t="str">
            <v>400m</v>
          </cell>
          <cell r="G7" t="str">
            <v>中学</v>
          </cell>
        </row>
        <row r="8">
          <cell r="B8" t="str">
            <v>800m</v>
          </cell>
          <cell r="D8" t="str">
            <v>800m</v>
          </cell>
        </row>
        <row r="9">
          <cell r="B9" t="str">
            <v>1500m</v>
          </cell>
          <cell r="D9" t="str">
            <v>1500m</v>
          </cell>
        </row>
        <row r="10">
          <cell r="B10" t="str">
            <v>5000m</v>
          </cell>
          <cell r="D10" t="str">
            <v>3000m</v>
          </cell>
        </row>
        <row r="11">
          <cell r="B11" t="str">
            <v>110mH(1.067)</v>
          </cell>
          <cell r="D11" t="str">
            <v>5000m</v>
          </cell>
          <cell r="G11"/>
        </row>
        <row r="12">
          <cell r="B12" t="str">
            <v>110mJH(0.991)</v>
          </cell>
          <cell r="D12" t="str">
            <v>100mH(0.838)</v>
          </cell>
          <cell r="G12" t="str">
            <v>一般</v>
          </cell>
        </row>
        <row r="13">
          <cell r="B13" t="str">
            <v>400mH(0.914)</v>
          </cell>
          <cell r="D13" t="str">
            <v>100mYH(0.762)</v>
          </cell>
          <cell r="G13" t="str">
            <v>大学</v>
          </cell>
        </row>
        <row r="14">
          <cell r="B14" t="str">
            <v>3000mSC</v>
          </cell>
          <cell r="D14" t="str">
            <v>400mH(0.762)</v>
          </cell>
          <cell r="G14" t="str">
            <v>高校</v>
          </cell>
        </row>
        <row r="15">
          <cell r="B15" t="str">
            <v>5000mW</v>
          </cell>
          <cell r="D15" t="str">
            <v>5000mW</v>
          </cell>
          <cell r="G15" t="str">
            <v>中学</v>
          </cell>
        </row>
        <row r="16">
          <cell r="B16" t="str">
            <v>走高跳</v>
          </cell>
          <cell r="D16" t="str">
            <v>走高跳</v>
          </cell>
        </row>
        <row r="17">
          <cell r="B17" t="str">
            <v>棒高跳</v>
          </cell>
          <cell r="D17" t="str">
            <v>棒高跳</v>
          </cell>
        </row>
        <row r="18">
          <cell r="B18" t="str">
            <v>走幅跳</v>
          </cell>
          <cell r="D18" t="str">
            <v>走幅跳</v>
          </cell>
          <cell r="G18"/>
        </row>
        <row r="19">
          <cell r="B19" t="str">
            <v>三段跳</v>
          </cell>
          <cell r="D19" t="str">
            <v>三段跳</v>
          </cell>
          <cell r="G19" t="str">
            <v>○</v>
          </cell>
        </row>
        <row r="20">
          <cell r="B20" t="str">
            <v>高砲丸投(6.000)</v>
          </cell>
          <cell r="D20" t="str">
            <v>砲丸投(4.000)</v>
          </cell>
        </row>
        <row r="21">
          <cell r="B21" t="str">
            <v>高円盤投(1.750)</v>
          </cell>
          <cell r="D21" t="str">
            <v>円盤投(1.000)</v>
          </cell>
        </row>
        <row r="22">
          <cell r="B22" t="str">
            <v>高ﾊﾝﾏｰ投(6.000)</v>
          </cell>
          <cell r="D22" t="str">
            <v>ﾊﾝﾏｰ投(4.000)</v>
          </cell>
          <cell r="G22"/>
        </row>
        <row r="23">
          <cell r="B23" t="str">
            <v>砲丸投(7.260)</v>
          </cell>
          <cell r="D23" t="str">
            <v>やり投(0.600)</v>
          </cell>
          <cell r="G23" t="str">
            <v>○</v>
          </cell>
        </row>
        <row r="24">
          <cell r="B24" t="str">
            <v>円盤投(2.000)</v>
          </cell>
          <cell r="G24" t="str">
            <v>A</v>
          </cell>
        </row>
        <row r="25">
          <cell r="B25" t="str">
            <v>ﾊﾝﾏｰ投(7.260)</v>
          </cell>
          <cell r="G25" t="str">
            <v>B</v>
          </cell>
        </row>
        <row r="26">
          <cell r="B26" t="str">
            <v>やり投(0.800)</v>
          </cell>
          <cell r="G26" t="str">
            <v>C</v>
          </cell>
        </row>
        <row r="27">
          <cell r="G27" t="str">
            <v>D</v>
          </cell>
        </row>
        <row r="28">
          <cell r="G28" t="str">
            <v>E</v>
          </cell>
        </row>
        <row r="29">
          <cell r="G29" t="str">
            <v>F</v>
          </cell>
        </row>
        <row r="30">
          <cell r="G30" t="str">
            <v>G</v>
          </cell>
        </row>
        <row r="31">
          <cell r="G31" t="str">
            <v>H</v>
          </cell>
        </row>
        <row r="32">
          <cell r="G32" t="str">
            <v>I</v>
          </cell>
        </row>
        <row r="33">
          <cell r="G33" t="str">
            <v>J</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44E4-2AA5-B14D-9B60-DE9B837BF07D}">
  <dimension ref="A1:BH31"/>
  <sheetViews>
    <sheetView tabSelected="1" topLeftCell="A6" workbookViewId="0">
      <selection activeCell="BH10" sqref="BH10"/>
    </sheetView>
  </sheetViews>
  <sheetFormatPr baseColWidth="10" defaultColWidth="7.5703125" defaultRowHeight="20"/>
  <cols>
    <col min="1" max="1" width="5.42578125" customWidth="1"/>
    <col min="2" max="2" width="3.85546875" customWidth="1"/>
    <col min="3" max="4" width="2.5703125" customWidth="1"/>
    <col min="5" max="5" width="6.140625" customWidth="1"/>
    <col min="6" max="6" width="3.85546875" customWidth="1"/>
    <col min="7" max="8" width="2.5703125" customWidth="1"/>
    <col min="9" max="9" width="6.140625" customWidth="1"/>
    <col min="10" max="10" width="3.85546875" customWidth="1"/>
    <col min="11" max="12" width="2.5703125" customWidth="1"/>
    <col min="13" max="13" width="6.140625" customWidth="1"/>
    <col min="14" max="14" width="3.85546875" customWidth="1"/>
    <col min="15" max="15" width="2.5703125" customWidth="1"/>
    <col min="16" max="16" width="6.140625" customWidth="1"/>
    <col min="17" max="17" width="3.85546875" customWidth="1"/>
    <col min="18" max="18" width="6.140625" customWidth="1"/>
    <col min="19" max="19" width="3.85546875" customWidth="1"/>
    <col min="20" max="20" width="6.140625" customWidth="1"/>
    <col min="21" max="22" width="4.85546875" customWidth="1"/>
    <col min="23" max="23" width="1.7109375" customWidth="1"/>
    <col min="24" max="24" width="4.85546875" hidden="1" customWidth="1"/>
    <col min="25" max="25" width="8.140625" hidden="1" customWidth="1"/>
    <col min="26" max="26" width="7.85546875" hidden="1" customWidth="1"/>
    <col min="27" max="27" width="2.5703125" hidden="1" customWidth="1"/>
    <col min="28" max="28" width="5.140625" hidden="1" customWidth="1"/>
    <col min="29" max="30" width="3.85546875" hidden="1" customWidth="1"/>
    <col min="31" max="31" width="5.140625" hidden="1" customWidth="1"/>
    <col min="32" max="33" width="3.85546875" hidden="1" customWidth="1"/>
    <col min="34" max="34" width="5.140625" hidden="1" customWidth="1"/>
    <col min="35" max="36" width="3.85546875" hidden="1" customWidth="1"/>
    <col min="37" max="37" width="5.140625" hidden="1" customWidth="1"/>
    <col min="38" max="38" width="3.85546875" hidden="1" customWidth="1"/>
    <col min="39" max="39" width="5.140625" hidden="1" customWidth="1"/>
    <col min="40" max="41" width="3.85546875" hidden="1" customWidth="1"/>
    <col min="42" max="42" width="5.140625" hidden="1" customWidth="1"/>
    <col min="43" max="44" width="3.85546875" hidden="1" customWidth="1"/>
    <col min="45" max="45" width="5.140625" hidden="1" customWidth="1"/>
    <col min="46" max="47" width="3.85546875" hidden="1" customWidth="1"/>
    <col min="48" max="48" width="5.140625" hidden="1" customWidth="1"/>
    <col min="49" max="52" width="3.85546875" hidden="1" customWidth="1"/>
    <col min="53" max="53" width="3.85546875" hidden="1" customWidth="1" collapsed="1"/>
    <col min="54" max="55" width="3.85546875" hidden="1" customWidth="1"/>
    <col min="56" max="56" width="7.7109375" hidden="1" customWidth="1"/>
  </cols>
  <sheetData>
    <row r="1" spans="1:60">
      <c r="A1" s="1" t="e">
        <f>#REF!</f>
        <v>#REF!</v>
      </c>
      <c r="C1" s="2"/>
      <c r="D1" s="3"/>
      <c r="E1" s="4" t="s">
        <v>0</v>
      </c>
      <c r="V1" s="5" t="s">
        <v>84</v>
      </c>
    </row>
    <row r="2" spans="1:60" ht="4.5" customHeight="1" thickBot="1"/>
    <row r="3" spans="1:60" ht="21.75" customHeight="1" thickBot="1">
      <c r="A3" s="6" t="s">
        <v>1</v>
      </c>
      <c r="B3" s="7"/>
      <c r="C3" s="7"/>
      <c r="D3" s="7"/>
      <c r="E3" s="7"/>
      <c r="F3" s="8" t="s">
        <v>83</v>
      </c>
      <c r="G3" s="8"/>
      <c r="H3" s="9"/>
      <c r="I3" s="9"/>
      <c r="J3" s="9"/>
      <c r="K3" s="9"/>
      <c r="L3" s="9"/>
      <c r="M3" s="9"/>
      <c r="N3" s="9"/>
      <c r="O3" s="9"/>
      <c r="P3" s="9"/>
      <c r="Q3" s="9"/>
      <c r="R3" s="9"/>
      <c r="S3" s="9"/>
      <c r="T3" s="10"/>
      <c r="U3" s="11"/>
      <c r="V3" s="12"/>
      <c r="X3" s="13"/>
      <c r="Y3" s="13"/>
      <c r="Z3" s="13"/>
    </row>
    <row r="4" spans="1:60" ht="27" customHeight="1">
      <c r="A4" s="195" t="s">
        <v>2</v>
      </c>
      <c r="B4" s="196"/>
      <c r="C4" s="199"/>
      <c r="D4" s="200"/>
      <c r="E4" s="200"/>
      <c r="F4" s="200"/>
      <c r="G4" s="200"/>
      <c r="H4" s="200"/>
      <c r="I4" s="200"/>
      <c r="J4" s="200"/>
      <c r="K4" s="200"/>
      <c r="L4" s="200"/>
      <c r="M4" s="200"/>
      <c r="N4" s="200"/>
      <c r="O4" s="200"/>
      <c r="P4" s="200"/>
      <c r="Q4" s="200"/>
      <c r="R4" s="200"/>
      <c r="S4" s="200"/>
      <c r="T4" s="201"/>
      <c r="U4" s="14"/>
      <c r="V4" s="15"/>
      <c r="X4" s="16"/>
      <c r="Y4" s="16"/>
      <c r="Z4" s="16"/>
      <c r="BH4" t="s">
        <v>93</v>
      </c>
    </row>
    <row r="5" spans="1:60" ht="12" customHeight="1" thickBot="1">
      <c r="A5" s="197"/>
      <c r="B5" s="198"/>
      <c r="C5" s="202"/>
      <c r="D5" s="203"/>
      <c r="E5" s="203"/>
      <c r="F5" s="203"/>
      <c r="G5" s="203"/>
      <c r="H5" s="203"/>
      <c r="I5" s="203"/>
      <c r="J5" s="203"/>
      <c r="K5" s="203"/>
      <c r="L5" s="203"/>
      <c r="M5" s="203"/>
      <c r="N5" s="203"/>
      <c r="O5" s="203"/>
      <c r="P5" s="203"/>
      <c r="Q5" s="203"/>
      <c r="R5" s="203"/>
      <c r="S5" s="203"/>
      <c r="T5" s="204"/>
      <c r="U5" s="205"/>
      <c r="V5" s="206"/>
      <c r="X5" s="17"/>
      <c r="Y5" s="17"/>
      <c r="Z5" s="17"/>
      <c r="BH5" t="s">
        <v>94</v>
      </c>
    </row>
    <row r="6" spans="1:60" ht="27" customHeight="1">
      <c r="A6" s="207" t="s">
        <v>3</v>
      </c>
      <c r="B6" s="208"/>
      <c r="C6" s="209"/>
      <c r="D6" s="210"/>
      <c r="E6" s="210"/>
      <c r="F6" s="210"/>
      <c r="G6" s="210"/>
      <c r="H6" s="210"/>
      <c r="I6" s="211"/>
      <c r="J6" s="212" t="s">
        <v>108</v>
      </c>
      <c r="K6" s="213" t="s">
        <v>4</v>
      </c>
      <c r="L6" s="213"/>
      <c r="M6" s="213"/>
      <c r="N6" s="213"/>
      <c r="O6" s="213"/>
      <c r="P6" s="214"/>
      <c r="Q6" s="215" t="str">
        <f>IF(ISBLANK(U6),"ｸﾘｯｸして団体区分を選択 ⇒","団体区分")</f>
        <v>団体区分</v>
      </c>
      <c r="R6" s="215"/>
      <c r="S6" s="215"/>
      <c r="T6" s="216"/>
      <c r="U6" s="217" t="s">
        <v>93</v>
      </c>
      <c r="V6" s="218"/>
      <c r="X6" s="18"/>
      <c r="Y6" s="18"/>
      <c r="Z6" s="18"/>
      <c r="BH6" t="s">
        <v>95</v>
      </c>
    </row>
    <row r="7" spans="1:60" ht="27" customHeight="1">
      <c r="A7" s="219" t="s">
        <v>5</v>
      </c>
      <c r="B7" s="220"/>
      <c r="C7" s="209"/>
      <c r="D7" s="210"/>
      <c r="E7" s="210"/>
      <c r="F7" s="210"/>
      <c r="G7" s="210"/>
      <c r="H7" s="210"/>
      <c r="I7" s="211"/>
      <c r="J7" s="221" t="s">
        <v>6</v>
      </c>
      <c r="K7" s="222"/>
      <c r="L7" s="222"/>
      <c r="M7" s="222"/>
      <c r="N7" s="222"/>
      <c r="O7" s="222"/>
      <c r="P7" s="223"/>
      <c r="Q7" s="224"/>
      <c r="R7" s="224"/>
      <c r="S7" s="224"/>
      <c r="T7" s="224"/>
      <c r="U7" s="224"/>
      <c r="V7" s="225"/>
      <c r="X7" s="18"/>
      <c r="Y7" s="18"/>
      <c r="Z7" s="18"/>
      <c r="BH7" t="s">
        <v>96</v>
      </c>
    </row>
    <row r="8" spans="1:60" ht="15.75" customHeight="1" thickBot="1">
      <c r="A8" s="226" t="s">
        <v>7</v>
      </c>
      <c r="B8" s="227"/>
      <c r="C8" s="228"/>
      <c r="D8" s="229"/>
      <c r="E8" s="229"/>
      <c r="F8" s="229"/>
      <c r="G8" s="229"/>
      <c r="H8" s="229"/>
      <c r="I8" s="230"/>
      <c r="J8" s="19"/>
      <c r="K8" s="20"/>
      <c r="L8" s="20"/>
      <c r="M8" s="21"/>
      <c r="N8" s="22"/>
      <c r="O8" s="22"/>
      <c r="P8" s="23"/>
      <c r="Q8" s="24" t="s">
        <v>8</v>
      </c>
      <c r="R8" s="23"/>
      <c r="S8" s="23"/>
      <c r="T8" s="23"/>
      <c r="U8" s="23"/>
      <c r="V8" s="25"/>
      <c r="X8" s="26"/>
      <c r="Y8" s="26"/>
      <c r="Z8" s="26"/>
    </row>
    <row r="9" spans="1:60" ht="27" customHeight="1" thickBot="1">
      <c r="A9" s="231" t="s">
        <v>9</v>
      </c>
      <c r="B9" s="232"/>
      <c r="C9" s="233"/>
      <c r="D9" s="234"/>
      <c r="E9" s="234"/>
      <c r="F9" s="234"/>
      <c r="G9" s="234"/>
      <c r="H9" s="234"/>
      <c r="I9" s="235"/>
      <c r="J9" s="236" t="s">
        <v>10</v>
      </c>
      <c r="K9" s="237" t="s">
        <v>11</v>
      </c>
      <c r="L9" s="237"/>
      <c r="M9" s="237"/>
      <c r="N9" s="237"/>
      <c r="O9" s="237"/>
      <c r="P9" s="237"/>
      <c r="Q9" s="237"/>
      <c r="R9" s="237"/>
      <c r="S9" s="237"/>
      <c r="T9" s="237"/>
      <c r="U9" s="237"/>
      <c r="V9" s="238"/>
      <c r="X9" s="27"/>
      <c r="Y9" s="28" t="str">
        <f>ASC(C9)</f>
        <v/>
      </c>
      <c r="Z9" s="29" t="str">
        <f>ASC(C8)</f>
        <v/>
      </c>
    </row>
    <row r="10" spans="1:60" ht="58.5" customHeight="1">
      <c r="A10" s="30"/>
      <c r="B10" s="13"/>
      <c r="C10" s="31"/>
      <c r="D10" s="31"/>
      <c r="E10" s="13"/>
      <c r="F10" s="13"/>
      <c r="G10" s="13"/>
      <c r="H10" s="32"/>
      <c r="I10" s="32"/>
      <c r="J10" s="239"/>
      <c r="K10" s="239"/>
      <c r="L10" s="239"/>
      <c r="M10" s="239"/>
      <c r="N10" s="239"/>
      <c r="O10" s="239"/>
      <c r="P10" s="239"/>
      <c r="Q10" s="239"/>
      <c r="R10" s="239"/>
      <c r="S10" s="239"/>
      <c r="T10" s="239"/>
      <c r="U10" s="239"/>
      <c r="V10" s="239"/>
      <c r="X10" s="13"/>
      <c r="Y10" s="13"/>
      <c r="Z10" s="13"/>
    </row>
    <row r="11" spans="1:60" ht="21" thickBot="1">
      <c r="A11" s="13" t="s">
        <v>12</v>
      </c>
      <c r="B11" s="13"/>
      <c r="C11" s="13"/>
      <c r="D11" s="13"/>
      <c r="E11" s="13"/>
      <c r="F11" s="13"/>
      <c r="G11" s="13"/>
      <c r="H11" s="13"/>
      <c r="I11" s="13"/>
      <c r="J11" s="13"/>
      <c r="K11" s="13"/>
      <c r="L11" s="13"/>
      <c r="M11" s="13"/>
      <c r="N11" s="13"/>
      <c r="O11" s="13"/>
      <c r="P11" s="13"/>
      <c r="Q11" s="13"/>
      <c r="R11" s="13"/>
      <c r="S11" s="13"/>
      <c r="T11" s="13"/>
      <c r="U11" s="13"/>
      <c r="V11" s="13"/>
    </row>
    <row r="12" spans="1:60" ht="24" customHeight="1" thickBot="1">
      <c r="A12" s="33" t="s">
        <v>85</v>
      </c>
      <c r="B12" s="34"/>
      <c r="C12" s="34"/>
      <c r="D12" s="34"/>
      <c r="E12" s="34"/>
      <c r="F12" s="34"/>
      <c r="G12" s="34"/>
      <c r="H12" s="34"/>
      <c r="I12" s="34"/>
      <c r="J12" s="34"/>
      <c r="K12" s="34"/>
      <c r="L12" s="34"/>
      <c r="M12" s="34"/>
      <c r="N12" s="34"/>
      <c r="O12" s="34"/>
      <c r="P12" s="34"/>
      <c r="Q12" s="34"/>
      <c r="R12" s="34"/>
      <c r="S12" s="34"/>
      <c r="T12" s="34"/>
      <c r="U12" s="34"/>
      <c r="V12" s="35"/>
    </row>
    <row r="13" spans="1:60" ht="18" customHeight="1">
      <c r="A13" s="36"/>
      <c r="B13" s="240" t="s">
        <v>107</v>
      </c>
      <c r="C13" s="241"/>
      <c r="D13" s="241"/>
      <c r="E13" s="241"/>
      <c r="F13" s="241"/>
      <c r="G13" s="241"/>
      <c r="H13" s="241"/>
      <c r="I13" s="241"/>
      <c r="J13" s="241"/>
      <c r="K13" s="241"/>
      <c r="L13" s="241"/>
      <c r="M13" s="241"/>
      <c r="N13" s="241"/>
      <c r="O13" s="241"/>
      <c r="P13" s="242"/>
      <c r="Q13" s="243" t="s">
        <v>90</v>
      </c>
      <c r="R13" s="244"/>
      <c r="S13" s="246"/>
      <c r="T13" s="247"/>
      <c r="U13" s="250" t="s">
        <v>13</v>
      </c>
      <c r="V13" s="251"/>
      <c r="X13" s="37"/>
      <c r="Y13" s="37"/>
      <c r="Z13" s="38"/>
      <c r="AA13" s="38"/>
      <c r="AB13" s="240" t="s">
        <v>14</v>
      </c>
      <c r="AC13" s="241"/>
      <c r="AD13" s="241"/>
      <c r="AE13" s="241"/>
      <c r="AF13" s="241"/>
      <c r="AG13" s="241"/>
      <c r="AH13" s="241"/>
      <c r="AI13" s="241"/>
      <c r="AJ13" s="241"/>
      <c r="AK13" s="241"/>
      <c r="AL13" s="241"/>
      <c r="AM13" s="240" t="s">
        <v>15</v>
      </c>
      <c r="AN13" s="241"/>
      <c r="AO13" s="241"/>
      <c r="AP13" s="241"/>
      <c r="AQ13" s="241"/>
      <c r="AR13" s="241"/>
      <c r="AS13" s="241"/>
      <c r="AT13" s="241"/>
      <c r="AU13" s="241"/>
      <c r="AV13" s="241"/>
      <c r="AW13" s="241"/>
      <c r="AX13" s="255" t="s">
        <v>16</v>
      </c>
      <c r="AY13" s="256"/>
      <c r="AZ13" s="255" t="s">
        <v>17</v>
      </c>
      <c r="BA13" s="256"/>
      <c r="BB13" s="257" t="s">
        <v>18</v>
      </c>
      <c r="BC13" s="258"/>
      <c r="BD13" s="39"/>
    </row>
    <row r="14" spans="1:60" ht="18" customHeight="1">
      <c r="A14" s="36"/>
      <c r="B14" s="261" t="s">
        <v>19</v>
      </c>
      <c r="C14" s="220"/>
      <c r="D14" s="220"/>
      <c r="E14" s="208"/>
      <c r="F14" s="261" t="s">
        <v>88</v>
      </c>
      <c r="G14" s="220"/>
      <c r="H14" s="220"/>
      <c r="I14" s="208"/>
      <c r="J14" s="261" t="s">
        <v>89</v>
      </c>
      <c r="K14" s="220"/>
      <c r="L14" s="220"/>
      <c r="M14" s="208"/>
      <c r="N14" s="261"/>
      <c r="O14" s="220"/>
      <c r="P14" s="208"/>
      <c r="Q14" s="245"/>
      <c r="R14" s="198"/>
      <c r="S14" s="248"/>
      <c r="T14" s="249"/>
      <c r="U14" s="252"/>
      <c r="V14" s="253"/>
      <c r="X14" s="40"/>
      <c r="Y14" s="41"/>
      <c r="Z14" s="42"/>
      <c r="AA14" s="43"/>
      <c r="AB14" s="261" t="s">
        <v>21</v>
      </c>
      <c r="AC14" s="220"/>
      <c r="AD14" s="220"/>
      <c r="AE14" s="261" t="s">
        <v>22</v>
      </c>
      <c r="AF14" s="220"/>
      <c r="AG14" s="208"/>
      <c r="AH14" s="220" t="s">
        <v>23</v>
      </c>
      <c r="AI14" s="220"/>
      <c r="AJ14" s="220"/>
      <c r="AK14" s="261" t="s">
        <v>20</v>
      </c>
      <c r="AL14" s="220"/>
      <c r="AM14" s="261" t="s">
        <v>21</v>
      </c>
      <c r="AN14" s="220"/>
      <c r="AO14" s="220"/>
      <c r="AP14" s="261" t="s">
        <v>22</v>
      </c>
      <c r="AQ14" s="220"/>
      <c r="AR14" s="220"/>
      <c r="AS14" s="261" t="s">
        <v>23</v>
      </c>
      <c r="AT14" s="220"/>
      <c r="AU14" s="208"/>
      <c r="AV14" s="261" t="s">
        <v>20</v>
      </c>
      <c r="AW14" s="220"/>
      <c r="AX14" s="44" t="s">
        <v>14</v>
      </c>
      <c r="AY14" s="45" t="s">
        <v>15</v>
      </c>
      <c r="AZ14" s="44" t="s">
        <v>14</v>
      </c>
      <c r="BA14" s="45" t="s">
        <v>15</v>
      </c>
      <c r="BB14" s="46" t="s">
        <v>14</v>
      </c>
      <c r="BC14" s="47" t="s">
        <v>15</v>
      </c>
      <c r="BD14" s="48"/>
    </row>
    <row r="15" spans="1:60" ht="29" thickBot="1">
      <c r="A15" s="49"/>
      <c r="B15" s="50" t="s">
        <v>102</v>
      </c>
      <c r="C15" s="51"/>
      <c r="D15" s="51"/>
      <c r="E15" s="52" t="s">
        <v>86</v>
      </c>
      <c r="F15" s="50" t="s">
        <v>102</v>
      </c>
      <c r="G15" s="51"/>
      <c r="H15" s="51"/>
      <c r="I15" s="53" t="s">
        <v>87</v>
      </c>
      <c r="J15" s="54" t="s">
        <v>102</v>
      </c>
      <c r="K15" s="51"/>
      <c r="L15" s="51"/>
      <c r="M15" s="52" t="s">
        <v>101</v>
      </c>
      <c r="N15" s="50"/>
      <c r="O15" s="55"/>
      <c r="P15" s="53"/>
      <c r="Q15" s="56" t="s">
        <v>24</v>
      </c>
      <c r="R15" s="57" t="s">
        <v>25</v>
      </c>
      <c r="S15" s="58"/>
      <c r="T15" s="59"/>
      <c r="U15" s="245"/>
      <c r="V15" s="254"/>
      <c r="X15" s="60" t="s">
        <v>26</v>
      </c>
      <c r="Y15" s="61" t="s">
        <v>27</v>
      </c>
      <c r="Z15" s="62"/>
      <c r="AA15" s="63"/>
      <c r="AB15" s="64" t="s">
        <v>28</v>
      </c>
      <c r="AC15" s="65" t="s">
        <v>29</v>
      </c>
      <c r="AD15" s="66"/>
      <c r="AE15" s="64" t="s">
        <v>28</v>
      </c>
      <c r="AF15" s="65" t="s">
        <v>29</v>
      </c>
      <c r="AG15" s="67"/>
      <c r="AH15" s="64" t="s">
        <v>28</v>
      </c>
      <c r="AI15" s="65" t="s">
        <v>29</v>
      </c>
      <c r="AJ15" s="66"/>
      <c r="AK15" s="64" t="s">
        <v>28</v>
      </c>
      <c r="AL15" s="68"/>
      <c r="AM15" s="64" t="s">
        <v>28</v>
      </c>
      <c r="AN15" s="65" t="s">
        <v>29</v>
      </c>
      <c r="AO15" s="66"/>
      <c r="AP15" s="64" t="s">
        <v>28</v>
      </c>
      <c r="AQ15" s="65" t="s">
        <v>29</v>
      </c>
      <c r="AR15" s="69"/>
      <c r="AS15" s="64" t="s">
        <v>28</v>
      </c>
      <c r="AT15" s="65" t="s">
        <v>29</v>
      </c>
      <c r="AU15" s="67"/>
      <c r="AV15" s="64" t="s">
        <v>28</v>
      </c>
      <c r="AW15" s="70"/>
      <c r="AX15" s="64" t="s">
        <v>24</v>
      </c>
      <c r="AY15" s="71" t="s">
        <v>24</v>
      </c>
      <c r="AZ15" s="64" t="s">
        <v>24</v>
      </c>
      <c r="BA15" s="71" t="s">
        <v>24</v>
      </c>
      <c r="BB15" s="64" t="s">
        <v>24</v>
      </c>
      <c r="BC15" s="72" t="s">
        <v>24</v>
      </c>
      <c r="BD15" s="73" t="s">
        <v>30</v>
      </c>
    </row>
    <row r="16" spans="1:60" ht="18" customHeight="1" thickTop="1" thickBot="1">
      <c r="A16" s="74" t="s">
        <v>31</v>
      </c>
      <c r="B16" s="280">
        <f>エリート男子申込!M108</f>
        <v>0</v>
      </c>
      <c r="C16" s="281"/>
      <c r="D16" s="281"/>
      <c r="E16" s="282">
        <f>(B16-C16-D16)*3000</f>
        <v>0</v>
      </c>
      <c r="F16" s="280">
        <f>エリート男子申込!N108</f>
        <v>0</v>
      </c>
      <c r="G16" s="281"/>
      <c r="H16" s="281"/>
      <c r="I16" s="282">
        <f>(F16-G16-H16)*2000</f>
        <v>0</v>
      </c>
      <c r="J16" s="280">
        <f>ジュニア小学男子申込!N108</f>
        <v>0</v>
      </c>
      <c r="K16" s="281"/>
      <c r="L16" s="281"/>
      <c r="M16" s="282">
        <f>(J16-K16-L16)*1000</f>
        <v>0</v>
      </c>
      <c r="N16" s="283"/>
      <c r="O16" s="281"/>
      <c r="P16" s="284"/>
      <c r="Q16" s="285">
        <f>SUM(B16+F16+J16)</f>
        <v>0</v>
      </c>
      <c r="R16" s="284">
        <f>Q16*500</f>
        <v>0</v>
      </c>
      <c r="S16" s="286"/>
      <c r="T16" s="287"/>
      <c r="U16" s="288">
        <f>IF(ISBLANK($U$6),"団体区分を選択",E16+I16+M16+P16+R16+T16)</f>
        <v>0</v>
      </c>
      <c r="V16" s="289"/>
      <c r="X16" s="75" t="e">
        <f>#REF!</f>
        <v>#REF!</v>
      </c>
      <c r="Y16" s="76" t="str">
        <f>ASC($C$9)</f>
        <v/>
      </c>
      <c r="Z16" s="77" t="str">
        <f>IF(RIGHT($C$9,2)="陸協",$C$7,"")</f>
        <v/>
      </c>
      <c r="AA16" s="78" t="s">
        <v>32</v>
      </c>
      <c r="AB16" s="79">
        <f>B16</f>
        <v>0</v>
      </c>
      <c r="AC16" s="80">
        <f>C16</f>
        <v>0</v>
      </c>
      <c r="AD16" s="80"/>
      <c r="AE16" s="79">
        <f>F16</f>
        <v>0</v>
      </c>
      <c r="AF16" s="80">
        <f>G16</f>
        <v>0</v>
      </c>
      <c r="AG16" s="81"/>
      <c r="AH16" s="82">
        <f>J16</f>
        <v>0</v>
      </c>
      <c r="AI16" s="80">
        <f>K16</f>
        <v>0</v>
      </c>
      <c r="AJ16" s="80">
        <f>L16</f>
        <v>0</v>
      </c>
      <c r="AK16" s="79">
        <f>N16</f>
        <v>0</v>
      </c>
      <c r="AL16" s="80"/>
      <c r="AM16" s="79">
        <f>B17</f>
        <v>0</v>
      </c>
      <c r="AN16" s="80">
        <f>C17</f>
        <v>0</v>
      </c>
      <c r="AO16" s="80"/>
      <c r="AP16" s="79">
        <f>F17</f>
        <v>0</v>
      </c>
      <c r="AQ16" s="80">
        <f>G17</f>
        <v>0</v>
      </c>
      <c r="AR16" s="83"/>
      <c r="AS16" s="79">
        <f>J17</f>
        <v>0</v>
      </c>
      <c r="AT16" s="80">
        <f>K17</f>
        <v>0</v>
      </c>
      <c r="AU16" s="81"/>
      <c r="AV16" s="79">
        <f>N17</f>
        <v>0</v>
      </c>
      <c r="AW16" s="83"/>
      <c r="AX16" s="79">
        <f>Q16</f>
        <v>0</v>
      </c>
      <c r="AY16" s="84">
        <f>Q17</f>
        <v>0</v>
      </c>
      <c r="AZ16" s="85">
        <f>S16</f>
        <v>0</v>
      </c>
      <c r="BA16" s="86">
        <f>S17</f>
        <v>0</v>
      </c>
      <c r="BB16" s="85" t="str">
        <f>IF($U$6="大学",S25,"")</f>
        <v/>
      </c>
      <c r="BC16" s="87" t="str">
        <f>IF($U$6="大学",S26,"")</f>
        <v/>
      </c>
      <c r="BD16" s="88">
        <f>R29</f>
        <v>0</v>
      </c>
    </row>
    <row r="17" spans="1:23" ht="18" customHeight="1">
      <c r="A17" s="89" t="s">
        <v>33</v>
      </c>
      <c r="B17" s="280">
        <f>エリート女子申込!M108</f>
        <v>0</v>
      </c>
      <c r="C17" s="290"/>
      <c r="D17" s="291"/>
      <c r="E17" s="292">
        <f>(B17-C17-D17)*3000</f>
        <v>0</v>
      </c>
      <c r="F17" s="280">
        <f>エリート女子申込!N108</f>
        <v>0</v>
      </c>
      <c r="G17" s="291"/>
      <c r="H17" s="291"/>
      <c r="I17" s="282">
        <f>(F17-G17-H17)*2000</f>
        <v>0</v>
      </c>
      <c r="J17" s="280">
        <f>ジュニア小学女子申込!N108</f>
        <v>0</v>
      </c>
      <c r="K17" s="291"/>
      <c r="L17" s="291"/>
      <c r="M17" s="282">
        <f>(J17-K17-L17)*1000</f>
        <v>0</v>
      </c>
      <c r="N17" s="293"/>
      <c r="O17" s="291"/>
      <c r="P17" s="294"/>
      <c r="Q17" s="285">
        <f>SUM(B17+F17+J17)</f>
        <v>0</v>
      </c>
      <c r="R17" s="294">
        <f>Q17*500</f>
        <v>0</v>
      </c>
      <c r="S17" s="295"/>
      <c r="T17" s="296"/>
      <c r="U17" s="297">
        <f>IF(ISBLANK($U$6),"団体区分を選択",E17+I17+M17+P17+R17+T17)</f>
        <v>0</v>
      </c>
      <c r="V17" s="298"/>
    </row>
    <row r="18" spans="1:23" ht="18" customHeight="1" thickBot="1">
      <c r="A18" s="90" t="s">
        <v>34</v>
      </c>
      <c r="B18" s="309">
        <f>SUM(B16:B17)</f>
        <v>0</v>
      </c>
      <c r="C18" s="310"/>
      <c r="D18" s="300">
        <f t="shared" ref="D18:V18" si="0">SUM(D16:D17)</f>
        <v>0</v>
      </c>
      <c r="E18" s="301">
        <f t="shared" si="0"/>
        <v>0</v>
      </c>
      <c r="F18" s="309">
        <f t="shared" si="0"/>
        <v>0</v>
      </c>
      <c r="G18" s="310"/>
      <c r="H18" s="300">
        <f t="shared" si="0"/>
        <v>0</v>
      </c>
      <c r="I18" s="301">
        <f t="shared" si="0"/>
        <v>0</v>
      </c>
      <c r="J18" s="309">
        <f t="shared" si="0"/>
        <v>0</v>
      </c>
      <c r="K18" s="310"/>
      <c r="L18" s="300">
        <f t="shared" si="0"/>
        <v>0</v>
      </c>
      <c r="M18" s="301">
        <f t="shared" si="0"/>
        <v>0</v>
      </c>
      <c r="N18" s="299"/>
      <c r="O18" s="300"/>
      <c r="P18" s="302"/>
      <c r="Q18" s="303">
        <f t="shared" si="0"/>
        <v>0</v>
      </c>
      <c r="R18" s="302">
        <f t="shared" si="0"/>
        <v>0</v>
      </c>
      <c r="S18" s="304"/>
      <c r="T18" s="305"/>
      <c r="U18" s="306">
        <f>IF(ISBLANK($U$6),"団体区分を選択",SUM(U16:U17))</f>
        <v>0</v>
      </c>
      <c r="V18" s="307">
        <f t="shared" si="0"/>
        <v>0</v>
      </c>
    </row>
    <row r="19" spans="1:23" ht="13.5" customHeight="1">
      <c r="A19" s="13"/>
      <c r="B19" s="13"/>
      <c r="C19" s="13"/>
      <c r="D19" s="13"/>
      <c r="E19" s="13"/>
      <c r="F19" s="13"/>
      <c r="G19" s="13"/>
      <c r="H19" s="13"/>
      <c r="I19" s="13"/>
      <c r="J19" s="13"/>
      <c r="K19" s="13"/>
      <c r="L19" s="13"/>
      <c r="M19" s="13"/>
      <c r="N19" s="13"/>
      <c r="O19" s="13"/>
      <c r="P19" s="13"/>
      <c r="Q19" s="13"/>
      <c r="R19" s="13"/>
      <c r="S19" s="13"/>
      <c r="T19" s="13"/>
      <c r="U19" s="13"/>
      <c r="V19" s="91"/>
      <c r="W19" s="92"/>
    </row>
    <row r="20" spans="1:23" ht="13.5" customHeight="1">
      <c r="A20" s="13"/>
      <c r="B20" s="13"/>
      <c r="C20" s="13"/>
      <c r="D20" s="13"/>
      <c r="E20" s="13"/>
      <c r="F20" s="13"/>
      <c r="G20" s="13"/>
      <c r="H20" s="13"/>
      <c r="I20" s="13"/>
      <c r="J20" s="13"/>
      <c r="K20" s="13"/>
      <c r="L20" s="13"/>
      <c r="M20" s="13"/>
      <c r="N20" s="13"/>
      <c r="O20" s="13"/>
      <c r="P20" s="13"/>
      <c r="Q20" s="13"/>
      <c r="R20" s="13"/>
      <c r="S20" s="13"/>
      <c r="T20" s="13"/>
      <c r="U20" s="13"/>
      <c r="V20" s="91"/>
      <c r="W20" s="92"/>
    </row>
    <row r="21" spans="1:23" ht="13.5" customHeight="1">
      <c r="A21" s="13"/>
      <c r="B21" s="13"/>
      <c r="C21" s="13"/>
      <c r="D21" s="13"/>
      <c r="E21" s="13"/>
      <c r="F21" s="13"/>
      <c r="G21" s="13"/>
      <c r="H21" s="13"/>
      <c r="I21" s="13"/>
      <c r="J21" s="13"/>
      <c r="K21" s="13"/>
      <c r="L21" s="13"/>
      <c r="M21" s="13"/>
      <c r="N21" s="13"/>
      <c r="O21" s="13"/>
      <c r="P21" s="13"/>
      <c r="Q21" s="13"/>
      <c r="R21" s="13"/>
      <c r="S21" s="13"/>
      <c r="T21" s="13"/>
      <c r="U21" s="13"/>
      <c r="V21" s="93"/>
      <c r="W21" s="92"/>
    </row>
    <row r="22" spans="1:23" ht="13.5" customHeight="1">
      <c r="A22" s="13"/>
      <c r="B22" s="13"/>
      <c r="C22" s="13"/>
      <c r="D22" s="13"/>
      <c r="E22" s="13"/>
      <c r="F22" s="13"/>
      <c r="G22" s="13"/>
      <c r="H22" s="13"/>
      <c r="I22" s="13"/>
      <c r="J22" s="13"/>
      <c r="K22" s="13"/>
      <c r="L22" s="13"/>
      <c r="M22" s="13"/>
      <c r="N22" s="13"/>
      <c r="O22" s="13"/>
      <c r="P22" s="13"/>
      <c r="Q22" s="13"/>
      <c r="R22" s="13"/>
      <c r="S22" s="13"/>
      <c r="T22" s="13"/>
      <c r="U22" s="13"/>
      <c r="V22" s="93"/>
      <c r="W22" s="92"/>
    </row>
    <row r="23" spans="1:23" ht="13.5" customHeight="1">
      <c r="A23" s="13"/>
      <c r="B23" s="13"/>
      <c r="W23" s="92"/>
    </row>
    <row r="24" spans="1:23" ht="13.5" customHeight="1">
      <c r="A24" s="13"/>
      <c r="B24" s="13"/>
      <c r="W24" s="92"/>
    </row>
    <row r="25" spans="1:23" ht="15" customHeight="1">
      <c r="A25" s="94" t="str">
        <f>IF(SUM($C$18,$G$18,$K$18)&lt;&gt;0,"【注意事項】","")</f>
        <v/>
      </c>
      <c r="B25" s="13"/>
      <c r="W25" s="92"/>
    </row>
    <row r="26" spans="1:23" ht="13.5" customHeight="1">
      <c r="A26" s="259" t="str">
        <f>IF(SUM($C$18,$G$18,$K$18)&lt;&gt;0,"強化練習会・強化合宿への参加や高体連・中体連の強化指定等は、神奈川陸協から強化指定されたということではありません。","")</f>
        <v/>
      </c>
      <c r="B26" s="259"/>
      <c r="C26" s="259"/>
      <c r="D26" s="259"/>
      <c r="E26" s="259"/>
      <c r="F26" s="259"/>
      <c r="G26" s="259"/>
      <c r="H26" s="259"/>
      <c r="I26" s="259"/>
      <c r="J26" s="259"/>
      <c r="K26" s="259"/>
      <c r="L26" s="259"/>
      <c r="M26" s="259"/>
      <c r="N26" s="259"/>
      <c r="O26" s="259"/>
      <c r="P26" s="259"/>
      <c r="Q26" s="259"/>
      <c r="R26" s="259"/>
      <c r="S26" s="259"/>
      <c r="T26" s="259"/>
      <c r="U26" s="259"/>
      <c r="V26" s="259"/>
      <c r="W26" s="92"/>
    </row>
    <row r="27" spans="1:23" ht="13.5" customHeight="1">
      <c r="A27" s="259" t="str">
        <f>IF(SUM($C$18,$G$18,$K$18)&lt;&gt;0,"神奈川陸協強化普及委員会から強化指定されていることを必ず確認してください。","")</f>
        <v/>
      </c>
      <c r="B27" s="260"/>
      <c r="C27" s="260"/>
      <c r="D27" s="260"/>
      <c r="E27" s="260"/>
      <c r="F27" s="260"/>
      <c r="G27" s="260"/>
      <c r="H27" s="260"/>
      <c r="I27" s="260"/>
      <c r="J27" s="260"/>
      <c r="K27" s="260"/>
      <c r="L27" s="260"/>
      <c r="M27" s="260"/>
      <c r="N27" s="260"/>
      <c r="O27" s="260"/>
      <c r="P27" s="260"/>
      <c r="Q27" s="260"/>
      <c r="R27" s="260"/>
      <c r="S27" s="260"/>
      <c r="T27" s="260"/>
      <c r="U27" s="260"/>
      <c r="V27" s="260"/>
      <c r="W27" s="92"/>
    </row>
    <row r="28" spans="1:23" ht="21" thickBot="1">
      <c r="A28" s="13"/>
      <c r="B28" s="13"/>
      <c r="C28" s="13"/>
      <c r="D28" s="13"/>
      <c r="E28" s="13"/>
      <c r="F28" s="13"/>
      <c r="G28" s="13"/>
      <c r="H28" s="13"/>
      <c r="I28" s="13"/>
      <c r="J28" s="13"/>
      <c r="K28" s="13"/>
      <c r="L28" s="13"/>
      <c r="M28" s="13"/>
      <c r="N28" s="13"/>
      <c r="O28" s="13"/>
      <c r="P28" s="13"/>
      <c r="Q28" s="13"/>
      <c r="R28" s="13"/>
      <c r="S28" s="13"/>
      <c r="T28" s="13"/>
      <c r="U28" s="13"/>
      <c r="V28" s="93"/>
      <c r="W28" s="92"/>
    </row>
    <row r="29" spans="1:23" ht="32" customHeight="1" thickBot="1">
      <c r="B29" s="308" t="s">
        <v>106</v>
      </c>
      <c r="C29" s="308"/>
      <c r="D29" s="308"/>
      <c r="E29" s="308"/>
      <c r="F29" s="308"/>
      <c r="G29" s="308"/>
      <c r="H29" s="308"/>
      <c r="I29" s="308"/>
      <c r="J29" s="308"/>
      <c r="K29" s="308"/>
      <c r="L29" s="308"/>
      <c r="M29" s="13"/>
      <c r="N29" s="262" t="s">
        <v>35</v>
      </c>
      <c r="O29" s="263"/>
      <c r="P29" s="263"/>
      <c r="Q29" s="264"/>
      <c r="R29" s="265">
        <f>IF(ISBLANK($U$6),"団体区分を選択",SUM(U18))</f>
        <v>0</v>
      </c>
      <c r="S29" s="266"/>
      <c r="T29" s="266"/>
      <c r="U29" s="266"/>
      <c r="V29" s="267"/>
    </row>
    <row r="30" spans="1:23" ht="13.5" customHeight="1">
      <c r="R30" s="13"/>
      <c r="S30" s="13"/>
      <c r="T30" s="13"/>
      <c r="U30" s="13"/>
      <c r="V30" s="13"/>
    </row>
    <row r="31" spans="1:23" ht="18" customHeight="1">
      <c r="Q31" s="13"/>
    </row>
  </sheetData>
  <mergeCells count="47">
    <mergeCell ref="B29:L29"/>
    <mergeCell ref="N29:Q29"/>
    <mergeCell ref="R29:V29"/>
    <mergeCell ref="AV14:AW14"/>
    <mergeCell ref="U16:V16"/>
    <mergeCell ref="U17:V17"/>
    <mergeCell ref="U18:V18"/>
    <mergeCell ref="A26:V26"/>
    <mergeCell ref="AP14:AR14"/>
    <mergeCell ref="AS14:AU14"/>
    <mergeCell ref="A27:V27"/>
    <mergeCell ref="AE14:AG14"/>
    <mergeCell ref="AH14:AJ14"/>
    <mergeCell ref="AK14:AL14"/>
    <mergeCell ref="AM14:AO14"/>
    <mergeCell ref="B14:E14"/>
    <mergeCell ref="F14:I14"/>
    <mergeCell ref="J14:M14"/>
    <mergeCell ref="N14:P14"/>
    <mergeCell ref="AB14:AD14"/>
    <mergeCell ref="AB13:AL13"/>
    <mergeCell ref="AM13:AW13"/>
    <mergeCell ref="AX13:AY13"/>
    <mergeCell ref="AZ13:BA13"/>
    <mergeCell ref="BB13:BC13"/>
    <mergeCell ref="A9:B9"/>
    <mergeCell ref="C9:I9"/>
    <mergeCell ref="J9:V9"/>
    <mergeCell ref="J10:V10"/>
    <mergeCell ref="B13:P13"/>
    <mergeCell ref="Q13:R14"/>
    <mergeCell ref="S13:T14"/>
    <mergeCell ref="U13:V15"/>
    <mergeCell ref="A7:B7"/>
    <mergeCell ref="C7:I7"/>
    <mergeCell ref="J7:P7"/>
    <mergeCell ref="Q7:V7"/>
    <mergeCell ref="A8:B8"/>
    <mergeCell ref="C8:I8"/>
    <mergeCell ref="A4:B5"/>
    <mergeCell ref="C4:T5"/>
    <mergeCell ref="U5:V5"/>
    <mergeCell ref="A6:B6"/>
    <mergeCell ref="C6:I6"/>
    <mergeCell ref="J6:P6"/>
    <mergeCell ref="Q6:T6"/>
    <mergeCell ref="U6:V6"/>
  </mergeCells>
  <phoneticPr fontId="3"/>
  <conditionalFormatting sqref="A25:A27">
    <cfRule type="expression" dxfId="4" priority="1">
      <formula>"Not IsBlank($A$19)"</formula>
    </cfRule>
  </conditionalFormatting>
  <conditionalFormatting sqref="Q6">
    <cfRule type="expression" dxfId="3" priority="4">
      <formula>ISBLANK($U$6)</formula>
    </cfRule>
  </conditionalFormatting>
  <conditionalFormatting sqref="R29:V29">
    <cfRule type="expression" dxfId="2" priority="5">
      <formula>ISBLANK($U$6)</formula>
    </cfRule>
  </conditionalFormatting>
  <conditionalFormatting sqref="U16:V18">
    <cfRule type="expression" dxfId="1" priority="3">
      <formula>ISBLANK($U$6)</formula>
    </cfRule>
  </conditionalFormatting>
  <conditionalFormatting sqref="A1">
    <cfRule type="expression" dxfId="0" priority="6">
      <formula>#REF!&lt;&gt;""</formula>
    </cfRule>
  </conditionalFormatting>
  <dataValidations count="5">
    <dataValidation imeMode="halfAlpha" allowBlank="1" showInputMessage="1" showErrorMessage="1" sqref="Q7:V7" xr:uid="{4EEE8B1F-2A6A-1B43-A8CD-D74F54D9241F}"/>
    <dataValidation imeMode="halfKatakana" allowBlank="1" showInputMessage="1" showErrorMessage="1" sqref="C8:I8" xr:uid="{14D95BF9-D9BB-FC4F-8C5D-1A4D07F30D20}"/>
    <dataValidation imeMode="on" allowBlank="1" showInputMessage="1" showErrorMessage="1" sqref="C4:T5 C6:I7 C9:I9" xr:uid="{A849B43D-9487-7048-B130-111693EE8125}"/>
    <dataValidation type="list" allowBlank="1" showInputMessage="1" showErrorMessage="1" sqref="X6:Z6" xr:uid="{FC40227B-6CC0-C14A-88B6-6813ABF39A3F}">
      <formula1>団体区分</formula1>
    </dataValidation>
    <dataValidation type="list" showInputMessage="1" showErrorMessage="1" errorTitle="団体区分エラー" error="団体区分を選択してください" sqref="U6:V6" xr:uid="{0765D7DF-A21E-CE41-A1AF-431A31B5FA12}">
      <formula1>$BH$4:$BH$7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B79D-B309-DB48-8C12-477F134847CE}">
  <dimension ref="A1:AS108"/>
  <sheetViews>
    <sheetView workbookViewId="0">
      <selection activeCell="D5" sqref="D5"/>
    </sheetView>
  </sheetViews>
  <sheetFormatPr baseColWidth="10" defaultColWidth="7.5703125" defaultRowHeight="20"/>
  <cols>
    <col min="1" max="1" width="3.140625" customWidth="1"/>
    <col min="2" max="2" width="4.7109375" customWidth="1"/>
    <col min="3" max="3" width="4.85546875" customWidth="1"/>
    <col min="6" max="7" width="7.85546875" customWidth="1"/>
    <col min="8" max="9" width="7.7109375" hidden="1" customWidth="1"/>
    <col min="10" max="10" width="7.42578125" customWidth="1"/>
    <col min="11" max="11" width="3.140625" customWidth="1"/>
    <col min="12" max="12" width="10.85546875" hidden="1" customWidth="1"/>
    <col min="13" max="13" width="7.42578125" customWidth="1"/>
    <col min="14" max="14" width="6" customWidth="1"/>
    <col min="15" max="15" width="5.28515625" customWidth="1"/>
    <col min="16" max="16" width="2.5703125" customWidth="1"/>
    <col min="17" max="17" width="11.5703125" customWidth="1"/>
    <col min="18" max="18" width="7" customWidth="1"/>
    <col min="19" max="19" width="4.28515625" customWidth="1"/>
    <col min="20" max="20" width="2.5703125" customWidth="1"/>
    <col min="21" max="21" width="11.5703125" customWidth="1"/>
    <col min="22" max="22" width="7" customWidth="1"/>
    <col min="23" max="23" width="4.28515625" customWidth="1"/>
    <col min="24" max="25" width="3.140625" customWidth="1"/>
    <col min="26" max="26" width="4.42578125" customWidth="1"/>
    <col min="27" max="27" width="2.85546875" customWidth="1"/>
    <col min="28" max="36" width="3.140625" customWidth="1"/>
    <col min="37" max="37" width="7.7109375" style="101" customWidth="1"/>
    <col min="38" max="45" width="7.5703125" style="101"/>
  </cols>
  <sheetData>
    <row r="1" spans="1:35" ht="24" customHeight="1" thickBot="1">
      <c r="A1" s="95"/>
      <c r="B1" s="96" t="s">
        <v>100</v>
      </c>
      <c r="C1" s="97"/>
      <c r="D1" s="95"/>
      <c r="E1" s="98"/>
      <c r="F1" s="98"/>
      <c r="G1" s="98"/>
      <c r="H1" s="98"/>
      <c r="I1" s="13"/>
      <c r="J1" s="13"/>
      <c r="K1" s="13"/>
      <c r="L1" s="13"/>
      <c r="M1" s="13"/>
      <c r="N1" s="13"/>
      <c r="O1" s="13"/>
      <c r="P1" s="194"/>
      <c r="Q1" s="191"/>
      <c r="R1" s="268"/>
      <c r="S1" s="269"/>
      <c r="X1" s="100"/>
      <c r="Y1" s="100"/>
      <c r="Z1" s="13"/>
      <c r="AA1" s="13"/>
    </row>
    <row r="2" spans="1:35" ht="18" customHeight="1">
      <c r="A2" s="102" t="s">
        <v>36</v>
      </c>
      <c r="B2" s="103" t="s">
        <v>37</v>
      </c>
      <c r="C2" s="104" t="s">
        <v>38</v>
      </c>
      <c r="D2" s="270" t="s">
        <v>39</v>
      </c>
      <c r="E2" s="271"/>
      <c r="F2" s="272" t="s">
        <v>40</v>
      </c>
      <c r="G2" s="273"/>
      <c r="H2" s="274" t="s">
        <v>41</v>
      </c>
      <c r="I2" s="275"/>
      <c r="J2" s="105" t="s">
        <v>42</v>
      </c>
      <c r="K2" s="105" t="s">
        <v>43</v>
      </c>
      <c r="L2" s="276" t="s">
        <v>44</v>
      </c>
      <c r="M2" s="106" t="s">
        <v>18</v>
      </c>
      <c r="N2" s="107" t="s">
        <v>18</v>
      </c>
      <c r="O2" s="108" t="s">
        <v>45</v>
      </c>
      <c r="P2" s="109"/>
      <c r="Q2" s="278" t="s">
        <v>46</v>
      </c>
      <c r="R2" s="278"/>
      <c r="S2" s="279"/>
      <c r="X2" s="110"/>
      <c r="Y2" s="110"/>
      <c r="Z2" s="13"/>
      <c r="AA2" s="13"/>
    </row>
    <row r="3" spans="1:35" ht="18" customHeight="1" thickBot="1">
      <c r="A3" s="111" t="s">
        <v>47</v>
      </c>
      <c r="B3" s="112" t="s">
        <v>48</v>
      </c>
      <c r="C3" s="113" t="s">
        <v>49</v>
      </c>
      <c r="D3" s="114" t="s">
        <v>50</v>
      </c>
      <c r="E3" s="115" t="s">
        <v>51</v>
      </c>
      <c r="F3" s="116" t="s">
        <v>52</v>
      </c>
      <c r="G3" s="116" t="s">
        <v>53</v>
      </c>
      <c r="H3" s="117" t="s">
        <v>54</v>
      </c>
      <c r="I3" s="115" t="s">
        <v>55</v>
      </c>
      <c r="J3" s="118" t="s">
        <v>56</v>
      </c>
      <c r="K3" s="118" t="s">
        <v>57</v>
      </c>
      <c r="L3" s="277"/>
      <c r="M3" s="118" t="s">
        <v>58</v>
      </c>
      <c r="N3" s="119" t="s">
        <v>59</v>
      </c>
      <c r="O3" s="120" t="s">
        <v>60</v>
      </c>
      <c r="P3" s="121"/>
      <c r="Q3" s="122" t="s">
        <v>61</v>
      </c>
      <c r="R3" s="123" t="s">
        <v>62</v>
      </c>
      <c r="S3" s="124" t="s">
        <v>63</v>
      </c>
      <c r="V3" t="s">
        <v>93</v>
      </c>
      <c r="X3" s="125"/>
      <c r="Y3" s="125"/>
      <c r="Z3" s="13"/>
      <c r="AA3" s="13"/>
    </row>
    <row r="4" spans="1:35" ht="18" customHeight="1" thickBot="1">
      <c r="A4" s="126" t="s">
        <v>64</v>
      </c>
      <c r="B4" s="127" t="s">
        <v>65</v>
      </c>
      <c r="C4" s="127"/>
      <c r="D4" s="128" t="s">
        <v>91</v>
      </c>
      <c r="E4" s="129" t="s">
        <v>66</v>
      </c>
      <c r="F4" s="130" t="s">
        <v>92</v>
      </c>
      <c r="G4" s="130" t="s">
        <v>67</v>
      </c>
      <c r="H4" s="131" t="s">
        <v>68</v>
      </c>
      <c r="I4" s="132" t="s">
        <v>69</v>
      </c>
      <c r="J4" s="133" t="s">
        <v>70</v>
      </c>
      <c r="K4" s="133"/>
      <c r="L4" s="134" t="s">
        <v>71</v>
      </c>
      <c r="M4" s="133" t="s">
        <v>72</v>
      </c>
      <c r="N4" s="135" t="s">
        <v>91</v>
      </c>
      <c r="O4" s="136" t="s">
        <v>21</v>
      </c>
      <c r="P4" s="137"/>
      <c r="Q4" s="192" t="s">
        <v>97</v>
      </c>
      <c r="R4" s="138" t="s">
        <v>74</v>
      </c>
      <c r="S4" s="139" t="s">
        <v>75</v>
      </c>
      <c r="V4" t="s">
        <v>94</v>
      </c>
      <c r="X4" s="140"/>
      <c r="Y4" s="140"/>
      <c r="Z4" s="13"/>
      <c r="AA4" s="13"/>
      <c r="AB4" s="141"/>
      <c r="AC4" s="141"/>
      <c r="AE4" s="141"/>
      <c r="AF4" s="141"/>
      <c r="AH4" s="141"/>
      <c r="AI4" s="141"/>
    </row>
    <row r="5" spans="1:35" ht="18" customHeight="1">
      <c r="A5" s="142">
        <v>1</v>
      </c>
      <c r="B5" s="143" t="s">
        <v>73</v>
      </c>
      <c r="C5" s="144"/>
      <c r="D5" s="145"/>
      <c r="E5" s="146"/>
      <c r="F5" s="147"/>
      <c r="G5" s="147"/>
      <c r="H5" s="148"/>
      <c r="I5" s="149"/>
      <c r="J5" s="150"/>
      <c r="K5" s="150"/>
      <c r="L5" s="151"/>
      <c r="M5" s="150"/>
      <c r="N5" s="152"/>
      <c r="O5" s="153"/>
      <c r="P5" s="154"/>
      <c r="Q5" s="193" t="s">
        <v>97</v>
      </c>
      <c r="R5" s="155"/>
      <c r="S5" s="156"/>
      <c r="V5" t="s">
        <v>95</v>
      </c>
      <c r="Z5" s="13"/>
      <c r="AA5" s="13"/>
    </row>
    <row r="6" spans="1:35" ht="18" customHeight="1">
      <c r="A6" s="142">
        <v>2</v>
      </c>
      <c r="B6" s="143" t="s">
        <v>73</v>
      </c>
      <c r="C6" s="144"/>
      <c r="D6" s="145"/>
      <c r="E6" s="146"/>
      <c r="F6" s="147"/>
      <c r="G6" s="147"/>
      <c r="H6" s="148"/>
      <c r="I6" s="149"/>
      <c r="J6" s="150"/>
      <c r="K6" s="150"/>
      <c r="L6" s="151"/>
      <c r="M6" s="150"/>
      <c r="N6" s="152"/>
      <c r="O6" s="153"/>
      <c r="P6" s="154"/>
      <c r="Q6" s="193" t="s">
        <v>97</v>
      </c>
      <c r="R6" s="155"/>
      <c r="S6" s="156"/>
      <c r="V6" t="s">
        <v>96</v>
      </c>
      <c r="Z6" s="13"/>
      <c r="AA6" s="13"/>
    </row>
    <row r="7" spans="1:35" ht="18" customHeight="1">
      <c r="A7" s="142">
        <v>3</v>
      </c>
      <c r="B7" s="143" t="s">
        <v>73</v>
      </c>
      <c r="C7" s="144"/>
      <c r="D7" s="145"/>
      <c r="E7" s="146"/>
      <c r="F7" s="147"/>
      <c r="G7" s="147"/>
      <c r="H7" s="148"/>
      <c r="I7" s="149"/>
      <c r="J7" s="150"/>
      <c r="K7" s="150"/>
      <c r="L7" s="151"/>
      <c r="M7" s="150"/>
      <c r="N7" s="152"/>
      <c r="O7" s="153"/>
      <c r="P7" s="154"/>
      <c r="Q7" s="193" t="s">
        <v>97</v>
      </c>
      <c r="R7" s="155"/>
      <c r="S7" s="156"/>
      <c r="Z7" s="13"/>
      <c r="AA7" s="13"/>
    </row>
    <row r="8" spans="1:35" ht="18" customHeight="1">
      <c r="A8" s="142">
        <v>4</v>
      </c>
      <c r="B8" s="143" t="s">
        <v>73</v>
      </c>
      <c r="C8" s="144"/>
      <c r="D8" s="145"/>
      <c r="E8" s="146"/>
      <c r="F8" s="147"/>
      <c r="G8" s="147"/>
      <c r="H8" s="148"/>
      <c r="I8" s="149"/>
      <c r="J8" s="150"/>
      <c r="K8" s="150"/>
      <c r="L8" s="151"/>
      <c r="M8" s="150"/>
      <c r="N8" s="152"/>
      <c r="O8" s="153"/>
      <c r="P8" s="154"/>
      <c r="Q8" s="193" t="s">
        <v>97</v>
      </c>
      <c r="R8" s="155"/>
      <c r="S8" s="156"/>
      <c r="Z8" s="13"/>
      <c r="AA8" s="13"/>
    </row>
    <row r="9" spans="1:35" ht="18" customHeight="1">
      <c r="A9" s="157">
        <v>5</v>
      </c>
      <c r="B9" s="158" t="s">
        <v>73</v>
      </c>
      <c r="C9" s="159"/>
      <c r="D9" s="160"/>
      <c r="E9" s="161"/>
      <c r="F9" s="162"/>
      <c r="G9" s="162"/>
      <c r="H9" s="163"/>
      <c r="I9" s="164"/>
      <c r="J9" s="165"/>
      <c r="K9" s="165"/>
      <c r="L9" s="166"/>
      <c r="M9" s="165"/>
      <c r="N9" s="152"/>
      <c r="O9" s="153"/>
      <c r="P9" s="167"/>
      <c r="Q9" s="193" t="s">
        <v>97</v>
      </c>
      <c r="R9" s="168"/>
      <c r="S9" s="169"/>
      <c r="Z9" s="13"/>
      <c r="AA9" s="13"/>
    </row>
    <row r="10" spans="1:35" ht="18" customHeight="1">
      <c r="A10" s="142">
        <v>6</v>
      </c>
      <c r="B10" s="143" t="s">
        <v>73</v>
      </c>
      <c r="C10" s="144"/>
      <c r="D10" s="145"/>
      <c r="E10" s="146"/>
      <c r="F10" s="147"/>
      <c r="G10" s="147"/>
      <c r="H10" s="148"/>
      <c r="I10" s="149"/>
      <c r="J10" s="150"/>
      <c r="K10" s="150"/>
      <c r="L10" s="151"/>
      <c r="M10" s="150"/>
      <c r="N10" s="152"/>
      <c r="O10" s="153"/>
      <c r="P10" s="170"/>
      <c r="Q10" s="193" t="s">
        <v>97</v>
      </c>
      <c r="R10" s="155"/>
      <c r="S10" s="156"/>
      <c r="Z10" s="13"/>
      <c r="AA10" s="13"/>
    </row>
    <row r="11" spans="1:35" ht="18" customHeight="1">
      <c r="A11" s="142">
        <v>7</v>
      </c>
      <c r="B11" s="143" t="s">
        <v>73</v>
      </c>
      <c r="C11" s="144"/>
      <c r="D11" s="145"/>
      <c r="E11" s="146"/>
      <c r="F11" s="147"/>
      <c r="G11" s="147"/>
      <c r="H11" s="148"/>
      <c r="I11" s="149"/>
      <c r="J11" s="150"/>
      <c r="K11" s="150"/>
      <c r="L11" s="151"/>
      <c r="M11" s="150"/>
      <c r="N11" s="152"/>
      <c r="O11" s="153"/>
      <c r="P11" s="170"/>
      <c r="Q11" s="193" t="s">
        <v>97</v>
      </c>
      <c r="R11" s="155"/>
      <c r="S11" s="156"/>
      <c r="Z11" s="13"/>
      <c r="AA11" s="13"/>
    </row>
    <row r="12" spans="1:35" ht="18" customHeight="1">
      <c r="A12" s="142">
        <v>8</v>
      </c>
      <c r="B12" s="143" t="s">
        <v>73</v>
      </c>
      <c r="C12" s="144"/>
      <c r="D12" s="145"/>
      <c r="E12" s="146"/>
      <c r="F12" s="147"/>
      <c r="G12" s="147"/>
      <c r="H12" s="148"/>
      <c r="I12" s="149"/>
      <c r="J12" s="150"/>
      <c r="K12" s="150"/>
      <c r="L12" s="151"/>
      <c r="M12" s="150"/>
      <c r="N12" s="152"/>
      <c r="O12" s="153"/>
      <c r="P12" s="170"/>
      <c r="Q12" s="193" t="s">
        <v>97</v>
      </c>
      <c r="R12" s="155"/>
      <c r="S12" s="156"/>
      <c r="Z12" s="13"/>
      <c r="AA12" s="13"/>
    </row>
    <row r="13" spans="1:35" ht="18" customHeight="1">
      <c r="A13" s="142">
        <v>9</v>
      </c>
      <c r="B13" s="143" t="s">
        <v>73</v>
      </c>
      <c r="C13" s="144"/>
      <c r="D13" s="145"/>
      <c r="E13" s="146"/>
      <c r="F13" s="147"/>
      <c r="G13" s="147"/>
      <c r="H13" s="148"/>
      <c r="I13" s="149"/>
      <c r="J13" s="150"/>
      <c r="K13" s="150"/>
      <c r="L13" s="151"/>
      <c r="M13" s="150"/>
      <c r="N13" s="152"/>
      <c r="O13" s="153"/>
      <c r="P13" s="170"/>
      <c r="Q13" s="193" t="s">
        <v>97</v>
      </c>
      <c r="R13" s="155"/>
      <c r="S13" s="156"/>
      <c r="Z13" s="13"/>
      <c r="AA13" s="13"/>
    </row>
    <row r="14" spans="1:35" ht="18" customHeight="1">
      <c r="A14" s="157">
        <v>10</v>
      </c>
      <c r="B14" s="158" t="s">
        <v>73</v>
      </c>
      <c r="C14" s="159"/>
      <c r="D14" s="160"/>
      <c r="E14" s="161"/>
      <c r="F14" s="162"/>
      <c r="G14" s="162"/>
      <c r="H14" s="163"/>
      <c r="I14" s="164"/>
      <c r="J14" s="165"/>
      <c r="K14" s="165"/>
      <c r="L14" s="166"/>
      <c r="M14" s="165"/>
      <c r="N14" s="152"/>
      <c r="O14" s="153"/>
      <c r="P14" s="167"/>
      <c r="Q14" s="193" t="s">
        <v>97</v>
      </c>
      <c r="R14" s="168"/>
      <c r="S14" s="169"/>
      <c r="Z14" s="13"/>
      <c r="AA14" s="13"/>
    </row>
    <row r="15" spans="1:35" ht="18" customHeight="1">
      <c r="A15" s="142">
        <v>11</v>
      </c>
      <c r="B15" s="143" t="s">
        <v>73</v>
      </c>
      <c r="C15" s="144"/>
      <c r="D15" s="145"/>
      <c r="E15" s="146"/>
      <c r="F15" s="147"/>
      <c r="G15" s="147"/>
      <c r="H15" s="148"/>
      <c r="I15" s="149"/>
      <c r="J15" s="150"/>
      <c r="K15" s="150"/>
      <c r="L15" s="151"/>
      <c r="M15" s="150"/>
      <c r="N15" s="152"/>
      <c r="O15" s="153"/>
      <c r="P15" s="170"/>
      <c r="Q15" s="193" t="s">
        <v>97</v>
      </c>
      <c r="R15" s="155"/>
      <c r="S15" s="156"/>
      <c r="Z15" s="13"/>
      <c r="AA15" s="13"/>
    </row>
    <row r="16" spans="1:35" ht="18" customHeight="1">
      <c r="A16" s="142">
        <v>12</v>
      </c>
      <c r="B16" s="143" t="s">
        <v>73</v>
      </c>
      <c r="C16" s="144"/>
      <c r="D16" s="145"/>
      <c r="E16" s="146"/>
      <c r="F16" s="147"/>
      <c r="G16" s="147"/>
      <c r="H16" s="148"/>
      <c r="I16" s="149"/>
      <c r="J16" s="150"/>
      <c r="K16" s="150"/>
      <c r="L16" s="151"/>
      <c r="M16" s="150"/>
      <c r="N16" s="152"/>
      <c r="O16" s="153"/>
      <c r="P16" s="170"/>
      <c r="Q16" s="193" t="s">
        <v>97</v>
      </c>
      <c r="R16" s="155"/>
      <c r="S16" s="156"/>
      <c r="Z16" s="13"/>
      <c r="AA16" s="13"/>
    </row>
    <row r="17" spans="1:27" ht="18" customHeight="1">
      <c r="A17" s="142">
        <v>13</v>
      </c>
      <c r="B17" s="143" t="s">
        <v>73</v>
      </c>
      <c r="C17" s="144"/>
      <c r="D17" s="145"/>
      <c r="E17" s="146"/>
      <c r="F17" s="147"/>
      <c r="G17" s="147"/>
      <c r="H17" s="148"/>
      <c r="I17" s="149"/>
      <c r="J17" s="150"/>
      <c r="K17" s="150"/>
      <c r="L17" s="151"/>
      <c r="M17" s="150"/>
      <c r="N17" s="152"/>
      <c r="O17" s="153"/>
      <c r="P17" s="170"/>
      <c r="Q17" s="193" t="s">
        <v>97</v>
      </c>
      <c r="R17" s="155"/>
      <c r="S17" s="156"/>
      <c r="Z17" s="13"/>
      <c r="AA17" s="13"/>
    </row>
    <row r="18" spans="1:27" ht="18" customHeight="1">
      <c r="A18" s="142">
        <v>14</v>
      </c>
      <c r="B18" s="143" t="s">
        <v>73</v>
      </c>
      <c r="C18" s="144"/>
      <c r="D18" s="145"/>
      <c r="E18" s="146"/>
      <c r="F18" s="147"/>
      <c r="G18" s="147"/>
      <c r="H18" s="148"/>
      <c r="I18" s="149"/>
      <c r="J18" s="150"/>
      <c r="K18" s="150"/>
      <c r="L18" s="151"/>
      <c r="M18" s="150"/>
      <c r="N18" s="152"/>
      <c r="O18" s="153"/>
      <c r="P18" s="170"/>
      <c r="Q18" s="193" t="s">
        <v>97</v>
      </c>
      <c r="R18" s="155"/>
      <c r="S18" s="156"/>
      <c r="Z18" s="13"/>
      <c r="AA18" s="13"/>
    </row>
    <row r="19" spans="1:27" ht="18" customHeight="1">
      <c r="A19" s="157">
        <v>15</v>
      </c>
      <c r="B19" s="158" t="s">
        <v>73</v>
      </c>
      <c r="C19" s="159"/>
      <c r="D19" s="160"/>
      <c r="E19" s="161"/>
      <c r="F19" s="162"/>
      <c r="G19" s="162"/>
      <c r="H19" s="163"/>
      <c r="I19" s="164"/>
      <c r="J19" s="165"/>
      <c r="K19" s="165"/>
      <c r="L19" s="166"/>
      <c r="M19" s="165"/>
      <c r="N19" s="152"/>
      <c r="O19" s="153"/>
      <c r="P19" s="167"/>
      <c r="Q19" s="193" t="s">
        <v>97</v>
      </c>
      <c r="R19" s="168"/>
      <c r="S19" s="169"/>
      <c r="Z19" s="13"/>
      <c r="AA19" s="13"/>
    </row>
    <row r="20" spans="1:27" ht="18" customHeight="1">
      <c r="A20" s="142">
        <v>16</v>
      </c>
      <c r="B20" s="143" t="s">
        <v>73</v>
      </c>
      <c r="C20" s="144"/>
      <c r="D20" s="145"/>
      <c r="E20" s="146"/>
      <c r="F20" s="147"/>
      <c r="G20" s="147"/>
      <c r="H20" s="148"/>
      <c r="I20" s="149"/>
      <c r="J20" s="150"/>
      <c r="K20" s="150"/>
      <c r="L20" s="151"/>
      <c r="M20" s="150"/>
      <c r="N20" s="152"/>
      <c r="O20" s="153"/>
      <c r="P20" s="170"/>
      <c r="Q20" s="193" t="s">
        <v>97</v>
      </c>
      <c r="R20" s="155"/>
      <c r="S20" s="156"/>
      <c r="Z20" s="13"/>
      <c r="AA20" s="13"/>
    </row>
    <row r="21" spans="1:27" ht="18" customHeight="1">
      <c r="A21" s="142">
        <v>17</v>
      </c>
      <c r="B21" s="143" t="s">
        <v>73</v>
      </c>
      <c r="C21" s="144"/>
      <c r="D21" s="145"/>
      <c r="E21" s="146"/>
      <c r="F21" s="147"/>
      <c r="G21" s="147"/>
      <c r="H21" s="148"/>
      <c r="I21" s="149"/>
      <c r="J21" s="150"/>
      <c r="K21" s="150"/>
      <c r="L21" s="151"/>
      <c r="M21" s="150"/>
      <c r="N21" s="152"/>
      <c r="O21" s="153"/>
      <c r="P21" s="170"/>
      <c r="Q21" s="193" t="s">
        <v>97</v>
      </c>
      <c r="R21" s="155"/>
      <c r="S21" s="156"/>
      <c r="Z21" s="13"/>
      <c r="AA21" s="13"/>
    </row>
    <row r="22" spans="1:27" ht="18" customHeight="1">
      <c r="A22" s="142">
        <v>18</v>
      </c>
      <c r="B22" s="143" t="s">
        <v>73</v>
      </c>
      <c r="C22" s="144"/>
      <c r="D22" s="145"/>
      <c r="E22" s="146"/>
      <c r="F22" s="147"/>
      <c r="G22" s="147"/>
      <c r="H22" s="148"/>
      <c r="I22" s="149"/>
      <c r="J22" s="150"/>
      <c r="K22" s="150"/>
      <c r="L22" s="151"/>
      <c r="M22" s="150"/>
      <c r="N22" s="152"/>
      <c r="O22" s="153"/>
      <c r="P22" s="170"/>
      <c r="Q22" s="193" t="s">
        <v>97</v>
      </c>
      <c r="R22" s="155"/>
      <c r="S22" s="156"/>
      <c r="Z22" s="13"/>
      <c r="AA22" s="13"/>
    </row>
    <row r="23" spans="1:27" ht="18" customHeight="1">
      <c r="A23" s="142">
        <v>19</v>
      </c>
      <c r="B23" s="143" t="s">
        <v>73</v>
      </c>
      <c r="C23" s="144"/>
      <c r="D23" s="145"/>
      <c r="E23" s="146"/>
      <c r="F23" s="147"/>
      <c r="G23" s="147"/>
      <c r="H23" s="148"/>
      <c r="I23" s="149"/>
      <c r="J23" s="150"/>
      <c r="K23" s="150"/>
      <c r="L23" s="151"/>
      <c r="M23" s="150"/>
      <c r="N23" s="152"/>
      <c r="O23" s="153"/>
      <c r="P23" s="170"/>
      <c r="Q23" s="193" t="s">
        <v>97</v>
      </c>
      <c r="R23" s="155"/>
      <c r="S23" s="156"/>
      <c r="Z23" s="13"/>
      <c r="AA23" s="13"/>
    </row>
    <row r="24" spans="1:27" ht="18" customHeight="1">
      <c r="A24" s="157">
        <v>20</v>
      </c>
      <c r="B24" s="158" t="s">
        <v>73</v>
      </c>
      <c r="C24" s="159"/>
      <c r="D24" s="160"/>
      <c r="E24" s="161"/>
      <c r="F24" s="162"/>
      <c r="G24" s="162"/>
      <c r="H24" s="163"/>
      <c r="I24" s="164"/>
      <c r="J24" s="165"/>
      <c r="K24" s="165"/>
      <c r="L24" s="166"/>
      <c r="M24" s="165"/>
      <c r="N24" s="152"/>
      <c r="O24" s="153"/>
      <c r="P24" s="167"/>
      <c r="Q24" s="193" t="s">
        <v>97</v>
      </c>
      <c r="R24" s="168"/>
      <c r="S24" s="169"/>
      <c r="Z24" s="13"/>
      <c r="AA24" s="13"/>
    </row>
    <row r="25" spans="1:27" ht="18" customHeight="1">
      <c r="A25" s="142">
        <v>21</v>
      </c>
      <c r="B25" s="143" t="s">
        <v>73</v>
      </c>
      <c r="C25" s="144"/>
      <c r="D25" s="145"/>
      <c r="E25" s="146"/>
      <c r="F25" s="147"/>
      <c r="G25" s="147"/>
      <c r="H25" s="148"/>
      <c r="I25" s="149"/>
      <c r="J25" s="150"/>
      <c r="K25" s="150"/>
      <c r="L25" s="151"/>
      <c r="M25" s="150"/>
      <c r="N25" s="152"/>
      <c r="O25" s="153"/>
      <c r="P25" s="170"/>
      <c r="Q25" s="193" t="s">
        <v>97</v>
      </c>
      <c r="R25" s="155"/>
      <c r="S25" s="156"/>
      <c r="Z25" s="13"/>
      <c r="AA25" s="13"/>
    </row>
    <row r="26" spans="1:27" ht="18" customHeight="1">
      <c r="A26" s="142">
        <v>22</v>
      </c>
      <c r="B26" s="143" t="s">
        <v>73</v>
      </c>
      <c r="C26" s="144"/>
      <c r="D26" s="145"/>
      <c r="E26" s="146"/>
      <c r="F26" s="147"/>
      <c r="G26" s="147"/>
      <c r="H26" s="148"/>
      <c r="I26" s="149"/>
      <c r="J26" s="150"/>
      <c r="K26" s="150"/>
      <c r="L26" s="151"/>
      <c r="M26" s="150"/>
      <c r="N26" s="152"/>
      <c r="O26" s="153"/>
      <c r="P26" s="170"/>
      <c r="Q26" s="193" t="s">
        <v>97</v>
      </c>
      <c r="R26" s="155"/>
      <c r="S26" s="156"/>
      <c r="Z26" s="13"/>
      <c r="AA26" s="13"/>
    </row>
    <row r="27" spans="1:27" ht="18" customHeight="1">
      <c r="A27" s="142">
        <v>23</v>
      </c>
      <c r="B27" s="143" t="s">
        <v>73</v>
      </c>
      <c r="C27" s="144"/>
      <c r="D27" s="145"/>
      <c r="E27" s="146"/>
      <c r="F27" s="147"/>
      <c r="G27" s="147"/>
      <c r="H27" s="148"/>
      <c r="I27" s="149"/>
      <c r="J27" s="150"/>
      <c r="K27" s="150"/>
      <c r="L27" s="151"/>
      <c r="M27" s="150"/>
      <c r="N27" s="152"/>
      <c r="O27" s="153"/>
      <c r="P27" s="170"/>
      <c r="Q27" s="193" t="s">
        <v>97</v>
      </c>
      <c r="R27" s="155"/>
      <c r="S27" s="156"/>
      <c r="Z27" s="13"/>
      <c r="AA27" s="13"/>
    </row>
    <row r="28" spans="1:27" ht="18" customHeight="1">
      <c r="A28" s="142">
        <v>24</v>
      </c>
      <c r="B28" s="143" t="s">
        <v>73</v>
      </c>
      <c r="C28" s="144"/>
      <c r="D28" s="145"/>
      <c r="E28" s="146"/>
      <c r="F28" s="147"/>
      <c r="G28" s="147"/>
      <c r="H28" s="148"/>
      <c r="I28" s="149"/>
      <c r="J28" s="150"/>
      <c r="K28" s="150"/>
      <c r="L28" s="151"/>
      <c r="M28" s="150"/>
      <c r="N28" s="152"/>
      <c r="O28" s="153"/>
      <c r="P28" s="170"/>
      <c r="Q28" s="193" t="s">
        <v>97</v>
      </c>
      <c r="R28" s="155"/>
      <c r="S28" s="156"/>
      <c r="Z28" s="13"/>
      <c r="AA28" s="13"/>
    </row>
    <row r="29" spans="1:27" ht="18" customHeight="1">
      <c r="A29" s="157">
        <v>25</v>
      </c>
      <c r="B29" s="158" t="s">
        <v>73</v>
      </c>
      <c r="C29" s="159"/>
      <c r="D29" s="160"/>
      <c r="E29" s="161"/>
      <c r="F29" s="162"/>
      <c r="G29" s="162"/>
      <c r="H29" s="163"/>
      <c r="I29" s="164"/>
      <c r="J29" s="165"/>
      <c r="K29" s="165"/>
      <c r="L29" s="166"/>
      <c r="M29" s="165"/>
      <c r="N29" s="152"/>
      <c r="O29" s="153"/>
      <c r="P29" s="167"/>
      <c r="Q29" s="193" t="s">
        <v>97</v>
      </c>
      <c r="R29" s="168"/>
      <c r="S29" s="169"/>
      <c r="Z29" s="13"/>
      <c r="AA29" s="13"/>
    </row>
    <row r="30" spans="1:27" ht="18" customHeight="1">
      <c r="A30" s="142">
        <v>26</v>
      </c>
      <c r="B30" s="143" t="s">
        <v>73</v>
      </c>
      <c r="C30" s="144"/>
      <c r="D30" s="145"/>
      <c r="E30" s="146"/>
      <c r="F30" s="147"/>
      <c r="G30" s="147"/>
      <c r="H30" s="148"/>
      <c r="I30" s="149"/>
      <c r="J30" s="150"/>
      <c r="K30" s="150"/>
      <c r="L30" s="151"/>
      <c r="M30" s="150"/>
      <c r="N30" s="152"/>
      <c r="O30" s="153"/>
      <c r="P30" s="170"/>
      <c r="Q30" s="193" t="s">
        <v>97</v>
      </c>
      <c r="R30" s="155"/>
      <c r="S30" s="156"/>
      <c r="Z30" s="13"/>
      <c r="AA30" s="13"/>
    </row>
    <row r="31" spans="1:27" ht="18" customHeight="1">
      <c r="A31" s="142">
        <v>27</v>
      </c>
      <c r="B31" s="143" t="s">
        <v>73</v>
      </c>
      <c r="C31" s="144"/>
      <c r="D31" s="145"/>
      <c r="E31" s="146"/>
      <c r="F31" s="147"/>
      <c r="G31" s="147"/>
      <c r="H31" s="148"/>
      <c r="I31" s="149"/>
      <c r="J31" s="150"/>
      <c r="K31" s="150"/>
      <c r="L31" s="151"/>
      <c r="M31" s="150"/>
      <c r="N31" s="152"/>
      <c r="O31" s="153"/>
      <c r="P31" s="170"/>
      <c r="Q31" s="193" t="s">
        <v>97</v>
      </c>
      <c r="R31" s="155"/>
      <c r="S31" s="156"/>
      <c r="Z31" s="13"/>
      <c r="AA31" s="13"/>
    </row>
    <row r="32" spans="1:27" ht="18" customHeight="1">
      <c r="A32" s="142">
        <v>28</v>
      </c>
      <c r="B32" s="143" t="s">
        <v>73</v>
      </c>
      <c r="C32" s="144"/>
      <c r="D32" s="145"/>
      <c r="E32" s="146"/>
      <c r="F32" s="147"/>
      <c r="G32" s="147"/>
      <c r="H32" s="148"/>
      <c r="I32" s="149"/>
      <c r="J32" s="150"/>
      <c r="K32" s="150"/>
      <c r="L32" s="151"/>
      <c r="M32" s="150"/>
      <c r="N32" s="152"/>
      <c r="O32" s="153"/>
      <c r="P32" s="170"/>
      <c r="Q32" s="193" t="s">
        <v>97</v>
      </c>
      <c r="R32" s="155"/>
      <c r="S32" s="156"/>
      <c r="Z32" s="13"/>
      <c r="AA32" s="13"/>
    </row>
    <row r="33" spans="1:27" ht="18" customHeight="1">
      <c r="A33" s="142">
        <v>29</v>
      </c>
      <c r="B33" s="143" t="s">
        <v>73</v>
      </c>
      <c r="C33" s="144"/>
      <c r="D33" s="145"/>
      <c r="E33" s="146"/>
      <c r="F33" s="147"/>
      <c r="G33" s="147"/>
      <c r="H33" s="148"/>
      <c r="I33" s="149"/>
      <c r="J33" s="150"/>
      <c r="K33" s="150"/>
      <c r="L33" s="151"/>
      <c r="M33" s="150"/>
      <c r="N33" s="152"/>
      <c r="O33" s="153"/>
      <c r="P33" s="170"/>
      <c r="Q33" s="193" t="s">
        <v>97</v>
      </c>
      <c r="R33" s="155"/>
      <c r="S33" s="156"/>
      <c r="AA33" s="13"/>
    </row>
    <row r="34" spans="1:27" ht="18" customHeight="1">
      <c r="A34" s="157">
        <v>30</v>
      </c>
      <c r="B34" s="158" t="s">
        <v>73</v>
      </c>
      <c r="C34" s="159"/>
      <c r="D34" s="160"/>
      <c r="E34" s="161"/>
      <c r="F34" s="162"/>
      <c r="G34" s="162"/>
      <c r="H34" s="163"/>
      <c r="I34" s="164"/>
      <c r="J34" s="165"/>
      <c r="K34" s="165"/>
      <c r="L34" s="166"/>
      <c r="M34" s="165"/>
      <c r="N34" s="152"/>
      <c r="O34" s="153"/>
      <c r="P34" s="167"/>
      <c r="Q34" s="193" t="s">
        <v>97</v>
      </c>
      <c r="R34" s="168"/>
      <c r="S34" s="169"/>
      <c r="AA34" s="13"/>
    </row>
    <row r="35" spans="1:27" ht="18" customHeight="1">
      <c r="A35" s="142">
        <v>31</v>
      </c>
      <c r="B35" s="143" t="s">
        <v>73</v>
      </c>
      <c r="C35" s="144"/>
      <c r="D35" s="145"/>
      <c r="E35" s="146"/>
      <c r="F35" s="147"/>
      <c r="G35" s="147"/>
      <c r="H35" s="148"/>
      <c r="I35" s="149"/>
      <c r="J35" s="150"/>
      <c r="K35" s="150"/>
      <c r="L35" s="151"/>
      <c r="M35" s="150"/>
      <c r="N35" s="152"/>
      <c r="O35" s="153"/>
      <c r="P35" s="170"/>
      <c r="Q35" s="193" t="s">
        <v>97</v>
      </c>
      <c r="R35" s="155"/>
      <c r="S35" s="156"/>
      <c r="AA35" s="13"/>
    </row>
    <row r="36" spans="1:27" ht="18" customHeight="1">
      <c r="A36" s="142">
        <v>32</v>
      </c>
      <c r="B36" s="143" t="s">
        <v>73</v>
      </c>
      <c r="C36" s="144"/>
      <c r="D36" s="145"/>
      <c r="E36" s="146"/>
      <c r="F36" s="147"/>
      <c r="G36" s="147"/>
      <c r="H36" s="148"/>
      <c r="I36" s="149"/>
      <c r="J36" s="150"/>
      <c r="K36" s="150"/>
      <c r="L36" s="151"/>
      <c r="M36" s="150"/>
      <c r="N36" s="152"/>
      <c r="O36" s="153"/>
      <c r="P36" s="170"/>
      <c r="Q36" s="193" t="s">
        <v>97</v>
      </c>
      <c r="R36" s="155"/>
      <c r="S36" s="156"/>
      <c r="AA36" s="13"/>
    </row>
    <row r="37" spans="1:27" ht="18" customHeight="1">
      <c r="A37" s="142">
        <v>33</v>
      </c>
      <c r="B37" s="143" t="s">
        <v>73</v>
      </c>
      <c r="C37" s="144"/>
      <c r="D37" s="145"/>
      <c r="E37" s="146"/>
      <c r="F37" s="147"/>
      <c r="G37" s="147"/>
      <c r="H37" s="148"/>
      <c r="I37" s="149"/>
      <c r="J37" s="150"/>
      <c r="K37" s="150"/>
      <c r="L37" s="151"/>
      <c r="M37" s="150"/>
      <c r="N37" s="152"/>
      <c r="O37" s="153"/>
      <c r="P37" s="170"/>
      <c r="Q37" s="193" t="s">
        <v>97</v>
      </c>
      <c r="R37" s="155"/>
      <c r="S37" s="156"/>
      <c r="AA37" s="13"/>
    </row>
    <row r="38" spans="1:27" ht="18" customHeight="1">
      <c r="A38" s="142">
        <v>34</v>
      </c>
      <c r="B38" s="143" t="s">
        <v>73</v>
      </c>
      <c r="C38" s="144"/>
      <c r="D38" s="145"/>
      <c r="E38" s="146"/>
      <c r="F38" s="147"/>
      <c r="G38" s="147"/>
      <c r="H38" s="148"/>
      <c r="I38" s="149"/>
      <c r="J38" s="150"/>
      <c r="K38" s="150"/>
      <c r="L38" s="151"/>
      <c r="M38" s="150"/>
      <c r="N38" s="152"/>
      <c r="O38" s="153"/>
      <c r="P38" s="170"/>
      <c r="Q38" s="193" t="s">
        <v>97</v>
      </c>
      <c r="R38" s="155"/>
      <c r="S38" s="156"/>
      <c r="AA38" s="13"/>
    </row>
    <row r="39" spans="1:27" ht="18" customHeight="1">
      <c r="A39" s="157">
        <v>35</v>
      </c>
      <c r="B39" s="158" t="s">
        <v>73</v>
      </c>
      <c r="C39" s="159"/>
      <c r="D39" s="160"/>
      <c r="E39" s="161"/>
      <c r="F39" s="162"/>
      <c r="G39" s="162"/>
      <c r="H39" s="163"/>
      <c r="I39" s="164"/>
      <c r="J39" s="165"/>
      <c r="K39" s="165"/>
      <c r="L39" s="166"/>
      <c r="M39" s="165"/>
      <c r="N39" s="152"/>
      <c r="O39" s="153"/>
      <c r="P39" s="167"/>
      <c r="Q39" s="193" t="s">
        <v>97</v>
      </c>
      <c r="R39" s="168"/>
      <c r="S39" s="169"/>
      <c r="AA39" s="13"/>
    </row>
    <row r="40" spans="1:27" ht="18" customHeight="1">
      <c r="A40" s="142">
        <v>36</v>
      </c>
      <c r="B40" s="143" t="s">
        <v>73</v>
      </c>
      <c r="C40" s="144"/>
      <c r="D40" s="145"/>
      <c r="E40" s="146"/>
      <c r="F40" s="147"/>
      <c r="G40" s="147"/>
      <c r="H40" s="148"/>
      <c r="I40" s="149"/>
      <c r="J40" s="150"/>
      <c r="K40" s="150"/>
      <c r="L40" s="151"/>
      <c r="M40" s="150"/>
      <c r="N40" s="152"/>
      <c r="O40" s="153"/>
      <c r="P40" s="170"/>
      <c r="Q40" s="193" t="s">
        <v>97</v>
      </c>
      <c r="R40" s="155"/>
      <c r="S40" s="156"/>
      <c r="AA40" s="13"/>
    </row>
    <row r="41" spans="1:27" ht="18" customHeight="1">
      <c r="A41" s="142">
        <v>37</v>
      </c>
      <c r="B41" s="143" t="s">
        <v>73</v>
      </c>
      <c r="C41" s="144"/>
      <c r="D41" s="145"/>
      <c r="E41" s="146"/>
      <c r="F41" s="147"/>
      <c r="G41" s="147"/>
      <c r="H41" s="148"/>
      <c r="I41" s="149"/>
      <c r="J41" s="150"/>
      <c r="K41" s="150"/>
      <c r="L41" s="151"/>
      <c r="M41" s="150"/>
      <c r="N41" s="152"/>
      <c r="O41" s="153"/>
      <c r="P41" s="170"/>
      <c r="Q41" s="193" t="s">
        <v>97</v>
      </c>
      <c r="R41" s="155"/>
      <c r="S41" s="156"/>
      <c r="AA41" s="13"/>
    </row>
    <row r="42" spans="1:27" ht="18" customHeight="1">
      <c r="A42" s="142">
        <v>38</v>
      </c>
      <c r="B42" s="143" t="s">
        <v>73</v>
      </c>
      <c r="C42" s="144"/>
      <c r="D42" s="145"/>
      <c r="E42" s="146"/>
      <c r="F42" s="147"/>
      <c r="G42" s="147"/>
      <c r="H42" s="148"/>
      <c r="I42" s="149"/>
      <c r="J42" s="150"/>
      <c r="K42" s="150"/>
      <c r="L42" s="151"/>
      <c r="M42" s="150"/>
      <c r="N42" s="152"/>
      <c r="O42" s="153"/>
      <c r="P42" s="170"/>
      <c r="Q42" s="193" t="s">
        <v>97</v>
      </c>
      <c r="R42" s="155"/>
      <c r="S42" s="156"/>
      <c r="AA42" s="13"/>
    </row>
    <row r="43" spans="1:27" ht="18" customHeight="1">
      <c r="A43" s="142">
        <v>39</v>
      </c>
      <c r="B43" s="143" t="s">
        <v>73</v>
      </c>
      <c r="C43" s="144"/>
      <c r="D43" s="145"/>
      <c r="E43" s="146"/>
      <c r="F43" s="147"/>
      <c r="G43" s="147"/>
      <c r="H43" s="148"/>
      <c r="I43" s="149"/>
      <c r="J43" s="150"/>
      <c r="K43" s="150"/>
      <c r="L43" s="151"/>
      <c r="M43" s="150"/>
      <c r="N43" s="152"/>
      <c r="O43" s="153"/>
      <c r="P43" s="170"/>
      <c r="Q43" s="193" t="s">
        <v>97</v>
      </c>
      <c r="R43" s="155"/>
      <c r="S43" s="156"/>
      <c r="AA43" s="13"/>
    </row>
    <row r="44" spans="1:27" ht="18" customHeight="1">
      <c r="A44" s="157">
        <v>40</v>
      </c>
      <c r="B44" s="158" t="s">
        <v>73</v>
      </c>
      <c r="C44" s="159"/>
      <c r="D44" s="160"/>
      <c r="E44" s="161"/>
      <c r="F44" s="162"/>
      <c r="G44" s="162"/>
      <c r="H44" s="163"/>
      <c r="I44" s="164"/>
      <c r="J44" s="165"/>
      <c r="K44" s="165"/>
      <c r="L44" s="166"/>
      <c r="M44" s="165"/>
      <c r="N44" s="152"/>
      <c r="O44" s="153"/>
      <c r="P44" s="167"/>
      <c r="Q44" s="193" t="s">
        <v>97</v>
      </c>
      <c r="R44" s="168"/>
      <c r="S44" s="169"/>
      <c r="AA44" s="13"/>
    </row>
    <row r="45" spans="1:27" ht="18" customHeight="1">
      <c r="A45" s="142">
        <v>41</v>
      </c>
      <c r="B45" s="143" t="s">
        <v>73</v>
      </c>
      <c r="C45" s="144"/>
      <c r="D45" s="145"/>
      <c r="E45" s="146"/>
      <c r="F45" s="147"/>
      <c r="G45" s="147"/>
      <c r="H45" s="148"/>
      <c r="I45" s="149"/>
      <c r="J45" s="150"/>
      <c r="K45" s="150"/>
      <c r="L45" s="151"/>
      <c r="M45" s="150"/>
      <c r="N45" s="152"/>
      <c r="O45" s="153"/>
      <c r="P45" s="170"/>
      <c r="Q45" s="193" t="s">
        <v>97</v>
      </c>
      <c r="R45" s="155"/>
      <c r="S45" s="156"/>
      <c r="AA45" s="13"/>
    </row>
    <row r="46" spans="1:27" ht="18" customHeight="1">
      <c r="A46" s="142">
        <v>42</v>
      </c>
      <c r="B46" s="143" t="s">
        <v>73</v>
      </c>
      <c r="C46" s="144"/>
      <c r="D46" s="145"/>
      <c r="E46" s="146"/>
      <c r="F46" s="147"/>
      <c r="G46" s="147"/>
      <c r="H46" s="148"/>
      <c r="I46" s="149"/>
      <c r="J46" s="150"/>
      <c r="K46" s="150"/>
      <c r="L46" s="151"/>
      <c r="M46" s="150"/>
      <c r="N46" s="152"/>
      <c r="O46" s="153"/>
      <c r="P46" s="170"/>
      <c r="Q46" s="193" t="s">
        <v>97</v>
      </c>
      <c r="R46" s="155"/>
      <c r="S46" s="156"/>
      <c r="AA46" s="13"/>
    </row>
    <row r="47" spans="1:27" ht="18" customHeight="1">
      <c r="A47" s="142">
        <v>43</v>
      </c>
      <c r="B47" s="143" t="s">
        <v>73</v>
      </c>
      <c r="C47" s="144"/>
      <c r="D47" s="145"/>
      <c r="E47" s="146"/>
      <c r="F47" s="147"/>
      <c r="G47" s="147"/>
      <c r="H47" s="148"/>
      <c r="I47" s="149"/>
      <c r="J47" s="150"/>
      <c r="K47" s="150"/>
      <c r="L47" s="151"/>
      <c r="M47" s="150"/>
      <c r="N47" s="152"/>
      <c r="O47" s="153"/>
      <c r="P47" s="170"/>
      <c r="Q47" s="193" t="s">
        <v>97</v>
      </c>
      <c r="R47" s="155"/>
      <c r="S47" s="156"/>
      <c r="AA47" s="13"/>
    </row>
    <row r="48" spans="1:27" ht="18" customHeight="1">
      <c r="A48" s="142">
        <v>44</v>
      </c>
      <c r="B48" s="143" t="s">
        <v>73</v>
      </c>
      <c r="C48" s="144"/>
      <c r="D48" s="145"/>
      <c r="E48" s="146"/>
      <c r="F48" s="147"/>
      <c r="G48" s="147"/>
      <c r="H48" s="148"/>
      <c r="I48" s="149"/>
      <c r="J48" s="150"/>
      <c r="K48" s="150"/>
      <c r="L48" s="151"/>
      <c r="M48" s="150"/>
      <c r="N48" s="152"/>
      <c r="O48" s="153"/>
      <c r="P48" s="170"/>
      <c r="Q48" s="193" t="s">
        <v>97</v>
      </c>
      <c r="R48" s="155"/>
      <c r="S48" s="156"/>
      <c r="AA48" s="13"/>
    </row>
    <row r="49" spans="1:27" ht="18" customHeight="1">
      <c r="A49" s="157">
        <v>45</v>
      </c>
      <c r="B49" s="158" t="s">
        <v>73</v>
      </c>
      <c r="C49" s="159"/>
      <c r="D49" s="160"/>
      <c r="E49" s="161"/>
      <c r="F49" s="162"/>
      <c r="G49" s="162"/>
      <c r="H49" s="163"/>
      <c r="I49" s="164"/>
      <c r="J49" s="165"/>
      <c r="K49" s="165"/>
      <c r="L49" s="166"/>
      <c r="M49" s="165"/>
      <c r="N49" s="152"/>
      <c r="O49" s="153"/>
      <c r="P49" s="167"/>
      <c r="Q49" s="193" t="s">
        <v>97</v>
      </c>
      <c r="R49" s="168"/>
      <c r="S49" s="169"/>
      <c r="AA49" s="13"/>
    </row>
    <row r="50" spans="1:27" ht="18" customHeight="1">
      <c r="A50" s="142">
        <v>46</v>
      </c>
      <c r="B50" s="143" t="s">
        <v>73</v>
      </c>
      <c r="C50" s="144"/>
      <c r="D50" s="145"/>
      <c r="E50" s="146"/>
      <c r="F50" s="147"/>
      <c r="G50" s="147"/>
      <c r="H50" s="148"/>
      <c r="I50" s="149"/>
      <c r="J50" s="150"/>
      <c r="K50" s="150"/>
      <c r="L50" s="151"/>
      <c r="M50" s="150"/>
      <c r="N50" s="152"/>
      <c r="O50" s="153"/>
      <c r="P50" s="170"/>
      <c r="Q50" s="193" t="s">
        <v>97</v>
      </c>
      <c r="R50" s="155"/>
      <c r="S50" s="156"/>
      <c r="AA50" s="13"/>
    </row>
    <row r="51" spans="1:27" ht="18" customHeight="1">
      <c r="A51" s="142">
        <v>47</v>
      </c>
      <c r="B51" s="143" t="s">
        <v>73</v>
      </c>
      <c r="C51" s="144"/>
      <c r="D51" s="145"/>
      <c r="E51" s="146"/>
      <c r="F51" s="147"/>
      <c r="G51" s="147"/>
      <c r="H51" s="148"/>
      <c r="I51" s="149"/>
      <c r="J51" s="150"/>
      <c r="K51" s="150"/>
      <c r="L51" s="151"/>
      <c r="M51" s="150"/>
      <c r="N51" s="152"/>
      <c r="O51" s="153"/>
      <c r="P51" s="170"/>
      <c r="Q51" s="193" t="s">
        <v>97</v>
      </c>
      <c r="R51" s="155"/>
      <c r="S51" s="156"/>
      <c r="AA51" s="13"/>
    </row>
    <row r="52" spans="1:27" ht="18" customHeight="1">
      <c r="A52" s="142">
        <v>48</v>
      </c>
      <c r="B52" s="143" t="s">
        <v>73</v>
      </c>
      <c r="C52" s="144"/>
      <c r="D52" s="145"/>
      <c r="E52" s="146"/>
      <c r="F52" s="147"/>
      <c r="G52" s="147"/>
      <c r="H52" s="148"/>
      <c r="I52" s="149"/>
      <c r="J52" s="150"/>
      <c r="K52" s="150"/>
      <c r="L52" s="151"/>
      <c r="M52" s="150"/>
      <c r="N52" s="152"/>
      <c r="O52" s="153"/>
      <c r="P52" s="170"/>
      <c r="Q52" s="193" t="s">
        <v>97</v>
      </c>
      <c r="R52" s="155"/>
      <c r="S52" s="156"/>
      <c r="AA52" s="13"/>
    </row>
    <row r="53" spans="1:27" ht="18" customHeight="1">
      <c r="A53" s="142">
        <v>49</v>
      </c>
      <c r="B53" s="143" t="s">
        <v>73</v>
      </c>
      <c r="C53" s="144"/>
      <c r="D53" s="145"/>
      <c r="E53" s="146"/>
      <c r="F53" s="147"/>
      <c r="G53" s="147"/>
      <c r="H53" s="148"/>
      <c r="I53" s="149"/>
      <c r="J53" s="150"/>
      <c r="K53" s="150"/>
      <c r="L53" s="151"/>
      <c r="M53" s="150"/>
      <c r="N53" s="152"/>
      <c r="O53" s="153"/>
      <c r="P53" s="170"/>
      <c r="Q53" s="193" t="s">
        <v>97</v>
      </c>
      <c r="R53" s="155"/>
      <c r="S53" s="156"/>
      <c r="AA53" s="13"/>
    </row>
    <row r="54" spans="1:27" ht="18" customHeight="1">
      <c r="A54" s="157">
        <v>50</v>
      </c>
      <c r="B54" s="158" t="s">
        <v>73</v>
      </c>
      <c r="C54" s="159"/>
      <c r="D54" s="160"/>
      <c r="E54" s="161"/>
      <c r="F54" s="162"/>
      <c r="G54" s="162"/>
      <c r="H54" s="163"/>
      <c r="I54" s="164"/>
      <c r="J54" s="165"/>
      <c r="K54" s="165"/>
      <c r="L54" s="166"/>
      <c r="M54" s="165"/>
      <c r="N54" s="152"/>
      <c r="O54" s="153"/>
      <c r="P54" s="167"/>
      <c r="Q54" s="193" t="s">
        <v>97</v>
      </c>
      <c r="R54" s="168"/>
      <c r="S54" s="169"/>
      <c r="AA54" s="13"/>
    </row>
    <row r="55" spans="1:27" ht="18" customHeight="1">
      <c r="A55" s="142">
        <v>51</v>
      </c>
      <c r="B55" s="143" t="s">
        <v>73</v>
      </c>
      <c r="C55" s="144"/>
      <c r="D55" s="145"/>
      <c r="E55" s="146"/>
      <c r="F55" s="147"/>
      <c r="G55" s="147"/>
      <c r="H55" s="148"/>
      <c r="I55" s="149"/>
      <c r="J55" s="150"/>
      <c r="K55" s="150"/>
      <c r="L55" s="151"/>
      <c r="M55" s="150"/>
      <c r="N55" s="152"/>
      <c r="O55" s="153"/>
      <c r="P55" s="170"/>
      <c r="Q55" s="193" t="s">
        <v>97</v>
      </c>
      <c r="R55" s="155"/>
      <c r="S55" s="156"/>
      <c r="AA55" s="13"/>
    </row>
    <row r="56" spans="1:27" ht="18" customHeight="1">
      <c r="A56" s="142">
        <v>52</v>
      </c>
      <c r="B56" s="143" t="s">
        <v>73</v>
      </c>
      <c r="C56" s="144"/>
      <c r="D56" s="145"/>
      <c r="E56" s="146"/>
      <c r="F56" s="147"/>
      <c r="G56" s="147"/>
      <c r="H56" s="148"/>
      <c r="I56" s="149"/>
      <c r="J56" s="150"/>
      <c r="K56" s="150"/>
      <c r="L56" s="151"/>
      <c r="M56" s="150"/>
      <c r="N56" s="152"/>
      <c r="O56" s="153"/>
      <c r="P56" s="170"/>
      <c r="Q56" s="193" t="s">
        <v>97</v>
      </c>
      <c r="R56" s="155"/>
      <c r="S56" s="156"/>
      <c r="AA56" s="13"/>
    </row>
    <row r="57" spans="1:27" ht="18" customHeight="1">
      <c r="A57" s="142">
        <v>53</v>
      </c>
      <c r="B57" s="143" t="s">
        <v>73</v>
      </c>
      <c r="C57" s="144"/>
      <c r="D57" s="145"/>
      <c r="E57" s="146"/>
      <c r="F57" s="147"/>
      <c r="G57" s="147"/>
      <c r="H57" s="148"/>
      <c r="I57" s="149"/>
      <c r="J57" s="150"/>
      <c r="K57" s="150"/>
      <c r="L57" s="151"/>
      <c r="M57" s="150"/>
      <c r="N57" s="152"/>
      <c r="O57" s="153"/>
      <c r="P57" s="170"/>
      <c r="Q57" s="193" t="s">
        <v>97</v>
      </c>
      <c r="R57" s="155"/>
      <c r="S57" s="156"/>
      <c r="AA57" s="13"/>
    </row>
    <row r="58" spans="1:27" ht="18" customHeight="1">
      <c r="A58" s="142">
        <v>54</v>
      </c>
      <c r="B58" s="143" t="s">
        <v>73</v>
      </c>
      <c r="C58" s="144"/>
      <c r="D58" s="145"/>
      <c r="E58" s="146"/>
      <c r="F58" s="147"/>
      <c r="G58" s="147"/>
      <c r="H58" s="148"/>
      <c r="I58" s="149"/>
      <c r="J58" s="150"/>
      <c r="K58" s="150"/>
      <c r="L58" s="151"/>
      <c r="M58" s="150"/>
      <c r="N58" s="152"/>
      <c r="O58" s="153"/>
      <c r="P58" s="170"/>
      <c r="Q58" s="193" t="s">
        <v>97</v>
      </c>
      <c r="R58" s="155"/>
      <c r="S58" s="156"/>
      <c r="AA58" s="13"/>
    </row>
    <row r="59" spans="1:27" ht="18" customHeight="1">
      <c r="A59" s="157">
        <v>55</v>
      </c>
      <c r="B59" s="158" t="s">
        <v>73</v>
      </c>
      <c r="C59" s="159"/>
      <c r="D59" s="160"/>
      <c r="E59" s="161"/>
      <c r="F59" s="162"/>
      <c r="G59" s="162"/>
      <c r="H59" s="163"/>
      <c r="I59" s="164"/>
      <c r="J59" s="165"/>
      <c r="K59" s="165"/>
      <c r="L59" s="166"/>
      <c r="M59" s="165"/>
      <c r="N59" s="152"/>
      <c r="O59" s="153"/>
      <c r="P59" s="167"/>
      <c r="Q59" s="193" t="s">
        <v>97</v>
      </c>
      <c r="R59" s="168"/>
      <c r="S59" s="169"/>
      <c r="AA59" s="13"/>
    </row>
    <row r="60" spans="1:27" ht="18" customHeight="1">
      <c r="A60" s="142">
        <v>56</v>
      </c>
      <c r="B60" s="143" t="s">
        <v>73</v>
      </c>
      <c r="C60" s="144"/>
      <c r="D60" s="145"/>
      <c r="E60" s="146"/>
      <c r="F60" s="147"/>
      <c r="G60" s="147"/>
      <c r="H60" s="148"/>
      <c r="I60" s="149"/>
      <c r="J60" s="150"/>
      <c r="K60" s="150"/>
      <c r="L60" s="151"/>
      <c r="M60" s="150"/>
      <c r="N60" s="152"/>
      <c r="O60" s="153"/>
      <c r="P60" s="170"/>
      <c r="Q60" s="193" t="s">
        <v>97</v>
      </c>
      <c r="R60" s="155"/>
      <c r="S60" s="156"/>
      <c r="AA60" s="13"/>
    </row>
    <row r="61" spans="1:27" ht="18" customHeight="1">
      <c r="A61" s="142">
        <v>57</v>
      </c>
      <c r="B61" s="143" t="s">
        <v>73</v>
      </c>
      <c r="C61" s="144"/>
      <c r="D61" s="145"/>
      <c r="E61" s="146"/>
      <c r="F61" s="147"/>
      <c r="G61" s="147"/>
      <c r="H61" s="148"/>
      <c r="I61" s="149"/>
      <c r="J61" s="150"/>
      <c r="K61" s="150"/>
      <c r="L61" s="151"/>
      <c r="M61" s="150"/>
      <c r="N61" s="152"/>
      <c r="O61" s="153"/>
      <c r="P61" s="170"/>
      <c r="Q61" s="193" t="s">
        <v>97</v>
      </c>
      <c r="R61" s="155"/>
      <c r="S61" s="156"/>
      <c r="AA61" s="13"/>
    </row>
    <row r="62" spans="1:27" ht="18" customHeight="1">
      <c r="A62" s="142">
        <v>58</v>
      </c>
      <c r="B62" s="143" t="s">
        <v>73</v>
      </c>
      <c r="C62" s="144"/>
      <c r="D62" s="145"/>
      <c r="E62" s="146"/>
      <c r="F62" s="147"/>
      <c r="G62" s="147"/>
      <c r="H62" s="148"/>
      <c r="I62" s="149"/>
      <c r="J62" s="150"/>
      <c r="K62" s="150"/>
      <c r="L62" s="151"/>
      <c r="M62" s="150"/>
      <c r="N62" s="152"/>
      <c r="O62" s="153"/>
      <c r="P62" s="170"/>
      <c r="Q62" s="193" t="s">
        <v>97</v>
      </c>
      <c r="R62" s="155"/>
      <c r="S62" s="156"/>
      <c r="AA62" s="13"/>
    </row>
    <row r="63" spans="1:27" ht="18" customHeight="1">
      <c r="A63" s="142">
        <v>59</v>
      </c>
      <c r="B63" s="143" t="s">
        <v>73</v>
      </c>
      <c r="C63" s="144"/>
      <c r="D63" s="145"/>
      <c r="E63" s="146"/>
      <c r="F63" s="147"/>
      <c r="G63" s="147"/>
      <c r="H63" s="148"/>
      <c r="I63" s="149"/>
      <c r="J63" s="150"/>
      <c r="K63" s="150"/>
      <c r="L63" s="151"/>
      <c r="M63" s="150"/>
      <c r="N63" s="152"/>
      <c r="O63" s="153"/>
      <c r="P63" s="170"/>
      <c r="Q63" s="193" t="s">
        <v>97</v>
      </c>
      <c r="R63" s="155"/>
      <c r="S63" s="156"/>
      <c r="AA63" s="13"/>
    </row>
    <row r="64" spans="1:27" ht="18" customHeight="1">
      <c r="A64" s="157">
        <v>60</v>
      </c>
      <c r="B64" s="158" t="s">
        <v>73</v>
      </c>
      <c r="C64" s="159"/>
      <c r="D64" s="160"/>
      <c r="E64" s="161"/>
      <c r="F64" s="162"/>
      <c r="G64" s="162"/>
      <c r="H64" s="163"/>
      <c r="I64" s="164"/>
      <c r="J64" s="165"/>
      <c r="K64" s="165"/>
      <c r="L64" s="166"/>
      <c r="M64" s="165"/>
      <c r="N64" s="152"/>
      <c r="O64" s="153"/>
      <c r="P64" s="167"/>
      <c r="Q64" s="193" t="s">
        <v>97</v>
      </c>
      <c r="R64" s="168"/>
      <c r="S64" s="169"/>
      <c r="AA64" s="13"/>
    </row>
    <row r="65" spans="1:27" ht="18" customHeight="1">
      <c r="A65" s="142">
        <v>61</v>
      </c>
      <c r="B65" s="143" t="s">
        <v>73</v>
      </c>
      <c r="C65" s="144"/>
      <c r="D65" s="145"/>
      <c r="E65" s="146"/>
      <c r="F65" s="147"/>
      <c r="G65" s="147"/>
      <c r="H65" s="148"/>
      <c r="I65" s="149"/>
      <c r="J65" s="150"/>
      <c r="K65" s="150"/>
      <c r="L65" s="151"/>
      <c r="M65" s="150"/>
      <c r="N65" s="152"/>
      <c r="O65" s="153"/>
      <c r="P65" s="170"/>
      <c r="Q65" s="193" t="s">
        <v>97</v>
      </c>
      <c r="R65" s="155"/>
      <c r="S65" s="156"/>
      <c r="AA65" s="13"/>
    </row>
    <row r="66" spans="1:27" ht="18" customHeight="1">
      <c r="A66" s="142">
        <v>62</v>
      </c>
      <c r="B66" s="143" t="s">
        <v>73</v>
      </c>
      <c r="C66" s="144"/>
      <c r="D66" s="145"/>
      <c r="E66" s="146"/>
      <c r="F66" s="147"/>
      <c r="G66" s="147"/>
      <c r="H66" s="148"/>
      <c r="I66" s="149"/>
      <c r="J66" s="150"/>
      <c r="K66" s="150"/>
      <c r="L66" s="151"/>
      <c r="M66" s="150"/>
      <c r="N66" s="152"/>
      <c r="O66" s="153"/>
      <c r="P66" s="170"/>
      <c r="Q66" s="193" t="s">
        <v>97</v>
      </c>
      <c r="R66" s="155"/>
      <c r="S66" s="156"/>
      <c r="AA66" s="13"/>
    </row>
    <row r="67" spans="1:27" ht="18" customHeight="1">
      <c r="A67" s="142">
        <v>63</v>
      </c>
      <c r="B67" s="143" t="s">
        <v>73</v>
      </c>
      <c r="C67" s="144"/>
      <c r="D67" s="145"/>
      <c r="E67" s="146"/>
      <c r="F67" s="147"/>
      <c r="G67" s="147"/>
      <c r="H67" s="148"/>
      <c r="I67" s="149"/>
      <c r="J67" s="150"/>
      <c r="K67" s="150"/>
      <c r="L67" s="151"/>
      <c r="M67" s="150"/>
      <c r="N67" s="152"/>
      <c r="O67" s="153"/>
      <c r="P67" s="170"/>
      <c r="Q67" s="193" t="s">
        <v>97</v>
      </c>
      <c r="R67" s="155"/>
      <c r="S67" s="156"/>
      <c r="AA67" s="13"/>
    </row>
    <row r="68" spans="1:27" ht="18" customHeight="1">
      <c r="A68" s="142">
        <v>64</v>
      </c>
      <c r="B68" s="143" t="s">
        <v>73</v>
      </c>
      <c r="C68" s="144"/>
      <c r="D68" s="145"/>
      <c r="E68" s="146"/>
      <c r="F68" s="147"/>
      <c r="G68" s="147"/>
      <c r="H68" s="148"/>
      <c r="I68" s="149"/>
      <c r="J68" s="150"/>
      <c r="K68" s="150"/>
      <c r="L68" s="151"/>
      <c r="M68" s="150"/>
      <c r="N68" s="152"/>
      <c r="O68" s="153"/>
      <c r="P68" s="170"/>
      <c r="Q68" s="193" t="s">
        <v>97</v>
      </c>
      <c r="R68" s="155"/>
      <c r="S68" s="156"/>
      <c r="AA68" s="13"/>
    </row>
    <row r="69" spans="1:27" ht="18" customHeight="1">
      <c r="A69" s="157">
        <v>65</v>
      </c>
      <c r="B69" s="158" t="s">
        <v>73</v>
      </c>
      <c r="C69" s="159"/>
      <c r="D69" s="160"/>
      <c r="E69" s="161"/>
      <c r="F69" s="162"/>
      <c r="G69" s="162"/>
      <c r="H69" s="163"/>
      <c r="I69" s="164"/>
      <c r="J69" s="165"/>
      <c r="K69" s="165"/>
      <c r="L69" s="166"/>
      <c r="M69" s="165"/>
      <c r="N69" s="152"/>
      <c r="O69" s="153"/>
      <c r="P69" s="167"/>
      <c r="Q69" s="193" t="s">
        <v>97</v>
      </c>
      <c r="R69" s="168"/>
      <c r="S69" s="169"/>
      <c r="AA69" s="13"/>
    </row>
    <row r="70" spans="1:27" ht="18" customHeight="1">
      <c r="A70" s="142">
        <v>66</v>
      </c>
      <c r="B70" s="143" t="s">
        <v>73</v>
      </c>
      <c r="C70" s="144"/>
      <c r="D70" s="145"/>
      <c r="E70" s="146"/>
      <c r="F70" s="147"/>
      <c r="G70" s="147"/>
      <c r="H70" s="148"/>
      <c r="I70" s="149"/>
      <c r="J70" s="150"/>
      <c r="K70" s="150"/>
      <c r="L70" s="151"/>
      <c r="M70" s="150"/>
      <c r="N70" s="152"/>
      <c r="O70" s="153"/>
      <c r="P70" s="170"/>
      <c r="Q70" s="193" t="s">
        <v>97</v>
      </c>
      <c r="R70" s="155"/>
      <c r="S70" s="156"/>
      <c r="AA70" s="13"/>
    </row>
    <row r="71" spans="1:27" ht="18" customHeight="1">
      <c r="A71" s="142">
        <v>67</v>
      </c>
      <c r="B71" s="143" t="s">
        <v>73</v>
      </c>
      <c r="C71" s="144"/>
      <c r="D71" s="145"/>
      <c r="E71" s="146"/>
      <c r="F71" s="147"/>
      <c r="G71" s="147"/>
      <c r="H71" s="148"/>
      <c r="I71" s="149"/>
      <c r="J71" s="150"/>
      <c r="K71" s="150"/>
      <c r="L71" s="151"/>
      <c r="M71" s="150"/>
      <c r="N71" s="152"/>
      <c r="O71" s="153"/>
      <c r="P71" s="170"/>
      <c r="Q71" s="193" t="s">
        <v>97</v>
      </c>
      <c r="R71" s="155"/>
      <c r="S71" s="156"/>
      <c r="AA71" s="13"/>
    </row>
    <row r="72" spans="1:27" ht="18" customHeight="1">
      <c r="A72" s="142">
        <v>68</v>
      </c>
      <c r="B72" s="143" t="s">
        <v>73</v>
      </c>
      <c r="C72" s="144"/>
      <c r="D72" s="145"/>
      <c r="E72" s="146"/>
      <c r="F72" s="147"/>
      <c r="G72" s="147"/>
      <c r="H72" s="148"/>
      <c r="I72" s="149"/>
      <c r="J72" s="150"/>
      <c r="K72" s="150"/>
      <c r="L72" s="151"/>
      <c r="M72" s="150"/>
      <c r="N72" s="152"/>
      <c r="O72" s="153"/>
      <c r="P72" s="170"/>
      <c r="Q72" s="193" t="s">
        <v>97</v>
      </c>
      <c r="R72" s="155"/>
      <c r="S72" s="156"/>
      <c r="AA72" s="13"/>
    </row>
    <row r="73" spans="1:27" ht="18" customHeight="1">
      <c r="A73" s="142">
        <v>69</v>
      </c>
      <c r="B73" s="143" t="s">
        <v>73</v>
      </c>
      <c r="C73" s="144"/>
      <c r="D73" s="145"/>
      <c r="E73" s="146"/>
      <c r="F73" s="147"/>
      <c r="G73" s="147"/>
      <c r="H73" s="148"/>
      <c r="I73" s="149"/>
      <c r="J73" s="150"/>
      <c r="K73" s="150"/>
      <c r="L73" s="151"/>
      <c r="M73" s="150"/>
      <c r="N73" s="152"/>
      <c r="O73" s="153"/>
      <c r="P73" s="170"/>
      <c r="Q73" s="193" t="s">
        <v>97</v>
      </c>
      <c r="R73" s="155"/>
      <c r="S73" s="156"/>
      <c r="AA73" s="13"/>
    </row>
    <row r="74" spans="1:27" ht="18" customHeight="1">
      <c r="A74" s="157">
        <v>70</v>
      </c>
      <c r="B74" s="158" t="s">
        <v>73</v>
      </c>
      <c r="C74" s="159"/>
      <c r="D74" s="160"/>
      <c r="E74" s="161"/>
      <c r="F74" s="162"/>
      <c r="G74" s="162"/>
      <c r="H74" s="163"/>
      <c r="I74" s="164"/>
      <c r="J74" s="165"/>
      <c r="K74" s="165"/>
      <c r="L74" s="166"/>
      <c r="M74" s="165"/>
      <c r="N74" s="152"/>
      <c r="O74" s="153"/>
      <c r="P74" s="167"/>
      <c r="Q74" s="193" t="s">
        <v>97</v>
      </c>
      <c r="R74" s="168"/>
      <c r="S74" s="169"/>
      <c r="AA74" s="13"/>
    </row>
    <row r="75" spans="1:27" ht="18" customHeight="1">
      <c r="A75" s="142">
        <v>71</v>
      </c>
      <c r="B75" s="143" t="s">
        <v>73</v>
      </c>
      <c r="C75" s="144"/>
      <c r="D75" s="145"/>
      <c r="E75" s="146"/>
      <c r="F75" s="147"/>
      <c r="G75" s="147"/>
      <c r="H75" s="148"/>
      <c r="I75" s="149"/>
      <c r="J75" s="150"/>
      <c r="K75" s="150"/>
      <c r="L75" s="151"/>
      <c r="M75" s="150"/>
      <c r="N75" s="152"/>
      <c r="O75" s="153"/>
      <c r="P75" s="170"/>
      <c r="Q75" s="193" t="s">
        <v>97</v>
      </c>
      <c r="R75" s="155"/>
      <c r="S75" s="156"/>
      <c r="AA75" s="13"/>
    </row>
    <row r="76" spans="1:27" ht="18" customHeight="1">
      <c r="A76" s="142">
        <v>72</v>
      </c>
      <c r="B76" s="143" t="s">
        <v>73</v>
      </c>
      <c r="C76" s="144"/>
      <c r="D76" s="145"/>
      <c r="E76" s="146"/>
      <c r="F76" s="147"/>
      <c r="G76" s="147"/>
      <c r="H76" s="148"/>
      <c r="I76" s="149"/>
      <c r="J76" s="150"/>
      <c r="K76" s="150"/>
      <c r="L76" s="151"/>
      <c r="M76" s="150"/>
      <c r="N76" s="152"/>
      <c r="O76" s="153"/>
      <c r="P76" s="170"/>
      <c r="Q76" s="193" t="s">
        <v>97</v>
      </c>
      <c r="R76" s="155"/>
      <c r="S76" s="156"/>
      <c r="AA76" s="13"/>
    </row>
    <row r="77" spans="1:27" ht="18" customHeight="1">
      <c r="A77" s="142">
        <v>73</v>
      </c>
      <c r="B77" s="143" t="s">
        <v>73</v>
      </c>
      <c r="C77" s="144"/>
      <c r="D77" s="145"/>
      <c r="E77" s="146"/>
      <c r="F77" s="147"/>
      <c r="G77" s="147"/>
      <c r="H77" s="148"/>
      <c r="I77" s="149"/>
      <c r="J77" s="150"/>
      <c r="K77" s="150"/>
      <c r="L77" s="151"/>
      <c r="M77" s="150"/>
      <c r="N77" s="152"/>
      <c r="O77" s="153"/>
      <c r="P77" s="170"/>
      <c r="Q77" s="193" t="s">
        <v>97</v>
      </c>
      <c r="R77" s="155"/>
      <c r="S77" s="156"/>
      <c r="AA77" s="13"/>
    </row>
    <row r="78" spans="1:27" ht="18" customHeight="1">
      <c r="A78" s="142">
        <v>74</v>
      </c>
      <c r="B78" s="143" t="s">
        <v>73</v>
      </c>
      <c r="C78" s="144"/>
      <c r="D78" s="145"/>
      <c r="E78" s="146"/>
      <c r="F78" s="147"/>
      <c r="G78" s="147"/>
      <c r="H78" s="148"/>
      <c r="I78" s="149"/>
      <c r="J78" s="150"/>
      <c r="K78" s="150"/>
      <c r="L78" s="151"/>
      <c r="M78" s="150"/>
      <c r="N78" s="152"/>
      <c r="O78" s="153"/>
      <c r="P78" s="170"/>
      <c r="Q78" s="193" t="s">
        <v>97</v>
      </c>
      <c r="R78" s="155"/>
      <c r="S78" s="156"/>
      <c r="AA78" s="13"/>
    </row>
    <row r="79" spans="1:27" ht="18" customHeight="1">
      <c r="A79" s="157">
        <v>75</v>
      </c>
      <c r="B79" s="158" t="s">
        <v>73</v>
      </c>
      <c r="C79" s="159"/>
      <c r="D79" s="160"/>
      <c r="E79" s="161"/>
      <c r="F79" s="162"/>
      <c r="G79" s="162"/>
      <c r="H79" s="163"/>
      <c r="I79" s="164"/>
      <c r="J79" s="165"/>
      <c r="K79" s="165"/>
      <c r="L79" s="166"/>
      <c r="M79" s="165"/>
      <c r="N79" s="152"/>
      <c r="O79" s="153"/>
      <c r="P79" s="167"/>
      <c r="Q79" s="193" t="s">
        <v>97</v>
      </c>
      <c r="R79" s="168"/>
      <c r="S79" s="169"/>
      <c r="AA79" s="13"/>
    </row>
    <row r="80" spans="1:27" ht="18" customHeight="1">
      <c r="A80" s="142">
        <v>76</v>
      </c>
      <c r="B80" s="143" t="s">
        <v>73</v>
      </c>
      <c r="C80" s="144"/>
      <c r="D80" s="145"/>
      <c r="E80" s="146"/>
      <c r="F80" s="147"/>
      <c r="G80" s="147"/>
      <c r="H80" s="148"/>
      <c r="I80" s="149"/>
      <c r="J80" s="150"/>
      <c r="K80" s="150"/>
      <c r="L80" s="151"/>
      <c r="M80" s="150"/>
      <c r="N80" s="152"/>
      <c r="O80" s="153"/>
      <c r="P80" s="170"/>
      <c r="Q80" s="193" t="s">
        <v>97</v>
      </c>
      <c r="R80" s="155"/>
      <c r="S80" s="156"/>
      <c r="AA80" s="13"/>
    </row>
    <row r="81" spans="1:27" ht="18" customHeight="1">
      <c r="A81" s="142">
        <v>77</v>
      </c>
      <c r="B81" s="143" t="s">
        <v>73</v>
      </c>
      <c r="C81" s="144"/>
      <c r="D81" s="145"/>
      <c r="E81" s="146"/>
      <c r="F81" s="147"/>
      <c r="G81" s="147"/>
      <c r="H81" s="148"/>
      <c r="I81" s="149"/>
      <c r="J81" s="150"/>
      <c r="K81" s="150"/>
      <c r="L81" s="151"/>
      <c r="M81" s="150"/>
      <c r="N81" s="152"/>
      <c r="O81" s="153"/>
      <c r="P81" s="170"/>
      <c r="Q81" s="193" t="s">
        <v>97</v>
      </c>
      <c r="R81" s="155"/>
      <c r="S81" s="156"/>
      <c r="AA81" s="13"/>
    </row>
    <row r="82" spans="1:27" ht="18" customHeight="1">
      <c r="A82" s="142">
        <v>78</v>
      </c>
      <c r="B82" s="143" t="s">
        <v>73</v>
      </c>
      <c r="C82" s="144"/>
      <c r="D82" s="145"/>
      <c r="E82" s="146"/>
      <c r="F82" s="147"/>
      <c r="G82" s="147"/>
      <c r="H82" s="148"/>
      <c r="I82" s="149"/>
      <c r="J82" s="150"/>
      <c r="K82" s="150"/>
      <c r="L82" s="151"/>
      <c r="M82" s="150"/>
      <c r="N82" s="152"/>
      <c r="O82" s="153"/>
      <c r="P82" s="170"/>
      <c r="Q82" s="193" t="s">
        <v>97</v>
      </c>
      <c r="R82" s="155"/>
      <c r="S82" s="156"/>
      <c r="AA82" s="13"/>
    </row>
    <row r="83" spans="1:27" ht="18" customHeight="1">
      <c r="A83" s="142">
        <v>79</v>
      </c>
      <c r="B83" s="143" t="s">
        <v>73</v>
      </c>
      <c r="C83" s="144"/>
      <c r="D83" s="145"/>
      <c r="E83" s="146"/>
      <c r="F83" s="147"/>
      <c r="G83" s="147"/>
      <c r="H83" s="148"/>
      <c r="I83" s="149"/>
      <c r="J83" s="150"/>
      <c r="K83" s="150"/>
      <c r="L83" s="151"/>
      <c r="M83" s="150"/>
      <c r="N83" s="152"/>
      <c r="O83" s="153"/>
      <c r="P83" s="170"/>
      <c r="Q83" s="193" t="s">
        <v>97</v>
      </c>
      <c r="R83" s="155"/>
      <c r="S83" s="156"/>
      <c r="AA83" s="13"/>
    </row>
    <row r="84" spans="1:27" ht="18" customHeight="1">
      <c r="A84" s="157">
        <v>80</v>
      </c>
      <c r="B84" s="158" t="s">
        <v>73</v>
      </c>
      <c r="C84" s="159"/>
      <c r="D84" s="160"/>
      <c r="E84" s="161"/>
      <c r="F84" s="162"/>
      <c r="G84" s="162"/>
      <c r="H84" s="163"/>
      <c r="I84" s="164"/>
      <c r="J84" s="165"/>
      <c r="K84" s="165"/>
      <c r="L84" s="166"/>
      <c r="M84" s="165"/>
      <c r="N84" s="152"/>
      <c r="O84" s="153"/>
      <c r="P84" s="167"/>
      <c r="Q84" s="193" t="s">
        <v>97</v>
      </c>
      <c r="R84" s="168"/>
      <c r="S84" s="169"/>
      <c r="AA84" s="13"/>
    </row>
    <row r="85" spans="1:27" ht="18" customHeight="1">
      <c r="A85" s="142">
        <v>81</v>
      </c>
      <c r="B85" s="143" t="s">
        <v>73</v>
      </c>
      <c r="C85" s="144"/>
      <c r="D85" s="145"/>
      <c r="E85" s="146"/>
      <c r="F85" s="147"/>
      <c r="G85" s="147"/>
      <c r="H85" s="148"/>
      <c r="I85" s="149"/>
      <c r="J85" s="150"/>
      <c r="K85" s="150"/>
      <c r="L85" s="151"/>
      <c r="M85" s="150"/>
      <c r="N85" s="152"/>
      <c r="O85" s="153"/>
      <c r="P85" s="170"/>
      <c r="Q85" s="193" t="s">
        <v>97</v>
      </c>
      <c r="R85" s="155"/>
      <c r="S85" s="156"/>
      <c r="AA85" s="13"/>
    </row>
    <row r="86" spans="1:27" ht="18" customHeight="1">
      <c r="A86" s="142">
        <v>82</v>
      </c>
      <c r="B86" s="143" t="s">
        <v>73</v>
      </c>
      <c r="C86" s="144"/>
      <c r="D86" s="145"/>
      <c r="E86" s="146"/>
      <c r="F86" s="147"/>
      <c r="G86" s="147"/>
      <c r="H86" s="148"/>
      <c r="I86" s="149"/>
      <c r="J86" s="150"/>
      <c r="K86" s="150"/>
      <c r="L86" s="151"/>
      <c r="M86" s="150"/>
      <c r="N86" s="152"/>
      <c r="O86" s="153"/>
      <c r="P86" s="170"/>
      <c r="Q86" s="193" t="s">
        <v>97</v>
      </c>
      <c r="R86" s="155"/>
      <c r="S86" s="156"/>
      <c r="AA86" s="13"/>
    </row>
    <row r="87" spans="1:27" ht="18" customHeight="1">
      <c r="A87" s="142">
        <v>83</v>
      </c>
      <c r="B87" s="143" t="s">
        <v>73</v>
      </c>
      <c r="C87" s="144"/>
      <c r="D87" s="145"/>
      <c r="E87" s="146"/>
      <c r="F87" s="147"/>
      <c r="G87" s="147"/>
      <c r="H87" s="148"/>
      <c r="I87" s="149"/>
      <c r="J87" s="150"/>
      <c r="K87" s="150"/>
      <c r="L87" s="151"/>
      <c r="M87" s="150"/>
      <c r="N87" s="152"/>
      <c r="O87" s="153"/>
      <c r="P87" s="170"/>
      <c r="Q87" s="193" t="s">
        <v>97</v>
      </c>
      <c r="R87" s="155"/>
      <c r="S87" s="156"/>
      <c r="AA87" s="13"/>
    </row>
    <row r="88" spans="1:27" ht="18" customHeight="1">
      <c r="A88" s="142">
        <v>84</v>
      </c>
      <c r="B88" s="143" t="s">
        <v>73</v>
      </c>
      <c r="C88" s="144"/>
      <c r="D88" s="145"/>
      <c r="E88" s="146"/>
      <c r="F88" s="147"/>
      <c r="G88" s="147"/>
      <c r="H88" s="148"/>
      <c r="I88" s="149"/>
      <c r="J88" s="150"/>
      <c r="K88" s="150"/>
      <c r="L88" s="151"/>
      <c r="M88" s="150"/>
      <c r="N88" s="152"/>
      <c r="O88" s="153"/>
      <c r="P88" s="170"/>
      <c r="Q88" s="193" t="s">
        <v>97</v>
      </c>
      <c r="R88" s="155"/>
      <c r="S88" s="156"/>
      <c r="AA88" s="13"/>
    </row>
    <row r="89" spans="1:27" ht="18" customHeight="1">
      <c r="A89" s="157">
        <v>85</v>
      </c>
      <c r="B89" s="158" t="s">
        <v>73</v>
      </c>
      <c r="C89" s="159"/>
      <c r="D89" s="160"/>
      <c r="E89" s="161"/>
      <c r="F89" s="162"/>
      <c r="G89" s="162"/>
      <c r="H89" s="163"/>
      <c r="I89" s="164"/>
      <c r="J89" s="165"/>
      <c r="K89" s="165"/>
      <c r="L89" s="166"/>
      <c r="M89" s="165"/>
      <c r="N89" s="152"/>
      <c r="O89" s="153"/>
      <c r="P89" s="167"/>
      <c r="Q89" s="193" t="s">
        <v>97</v>
      </c>
      <c r="R89" s="168"/>
      <c r="S89" s="169"/>
      <c r="AA89" s="13"/>
    </row>
    <row r="90" spans="1:27" ht="18" customHeight="1">
      <c r="A90" s="142">
        <v>86</v>
      </c>
      <c r="B90" s="143" t="s">
        <v>73</v>
      </c>
      <c r="C90" s="144"/>
      <c r="D90" s="145"/>
      <c r="E90" s="146"/>
      <c r="F90" s="147"/>
      <c r="G90" s="147"/>
      <c r="H90" s="148"/>
      <c r="I90" s="149"/>
      <c r="J90" s="150"/>
      <c r="K90" s="150"/>
      <c r="L90" s="151"/>
      <c r="M90" s="150"/>
      <c r="N90" s="152"/>
      <c r="O90" s="153"/>
      <c r="P90" s="170"/>
      <c r="Q90" s="193" t="s">
        <v>97</v>
      </c>
      <c r="R90" s="155"/>
      <c r="S90" s="156"/>
      <c r="AA90" s="13"/>
    </row>
    <row r="91" spans="1:27" ht="18" customHeight="1">
      <c r="A91" s="142">
        <v>87</v>
      </c>
      <c r="B91" s="143" t="s">
        <v>73</v>
      </c>
      <c r="C91" s="144"/>
      <c r="D91" s="145"/>
      <c r="E91" s="146"/>
      <c r="F91" s="147"/>
      <c r="G91" s="147"/>
      <c r="H91" s="148"/>
      <c r="I91" s="149"/>
      <c r="J91" s="150"/>
      <c r="K91" s="150"/>
      <c r="L91" s="151"/>
      <c r="M91" s="150"/>
      <c r="N91" s="152"/>
      <c r="O91" s="153"/>
      <c r="P91" s="170"/>
      <c r="Q91" s="193" t="s">
        <v>97</v>
      </c>
      <c r="R91" s="155"/>
      <c r="S91" s="156"/>
      <c r="AA91" s="13"/>
    </row>
    <row r="92" spans="1:27" ht="18" customHeight="1">
      <c r="A92" s="142">
        <v>88</v>
      </c>
      <c r="B92" s="143" t="s">
        <v>73</v>
      </c>
      <c r="C92" s="144"/>
      <c r="D92" s="145"/>
      <c r="E92" s="146"/>
      <c r="F92" s="147"/>
      <c r="G92" s="147"/>
      <c r="H92" s="148"/>
      <c r="I92" s="149"/>
      <c r="J92" s="150"/>
      <c r="K92" s="150"/>
      <c r="L92" s="151"/>
      <c r="M92" s="150"/>
      <c r="N92" s="152"/>
      <c r="O92" s="153"/>
      <c r="P92" s="170"/>
      <c r="Q92" s="193" t="s">
        <v>97</v>
      </c>
      <c r="R92" s="155"/>
      <c r="S92" s="156"/>
      <c r="AA92" s="13"/>
    </row>
    <row r="93" spans="1:27" ht="18" customHeight="1">
      <c r="A93" s="142">
        <v>89</v>
      </c>
      <c r="B93" s="143" t="s">
        <v>73</v>
      </c>
      <c r="C93" s="144"/>
      <c r="D93" s="145"/>
      <c r="E93" s="146"/>
      <c r="F93" s="147"/>
      <c r="G93" s="147"/>
      <c r="H93" s="148"/>
      <c r="I93" s="149"/>
      <c r="J93" s="150"/>
      <c r="K93" s="150"/>
      <c r="L93" s="151"/>
      <c r="M93" s="150"/>
      <c r="N93" s="152"/>
      <c r="O93" s="153"/>
      <c r="P93" s="170"/>
      <c r="Q93" s="193" t="s">
        <v>97</v>
      </c>
      <c r="R93" s="155"/>
      <c r="S93" s="156"/>
      <c r="AA93" s="13"/>
    </row>
    <row r="94" spans="1:27" ht="18" customHeight="1">
      <c r="A94" s="157">
        <v>90</v>
      </c>
      <c r="B94" s="158" t="s">
        <v>73</v>
      </c>
      <c r="C94" s="159"/>
      <c r="D94" s="160"/>
      <c r="E94" s="161"/>
      <c r="F94" s="162"/>
      <c r="G94" s="162"/>
      <c r="H94" s="163"/>
      <c r="I94" s="164"/>
      <c r="J94" s="165"/>
      <c r="K94" s="165"/>
      <c r="L94" s="166"/>
      <c r="M94" s="165"/>
      <c r="N94" s="152"/>
      <c r="O94" s="153"/>
      <c r="P94" s="167"/>
      <c r="Q94" s="193" t="s">
        <v>97</v>
      </c>
      <c r="R94" s="168"/>
      <c r="S94" s="169"/>
      <c r="AA94" s="13"/>
    </row>
    <row r="95" spans="1:27" ht="18" customHeight="1">
      <c r="A95" s="142">
        <v>91</v>
      </c>
      <c r="B95" s="143" t="s">
        <v>73</v>
      </c>
      <c r="C95" s="144"/>
      <c r="D95" s="145"/>
      <c r="E95" s="146"/>
      <c r="F95" s="147"/>
      <c r="G95" s="147"/>
      <c r="H95" s="148"/>
      <c r="I95" s="149"/>
      <c r="J95" s="150"/>
      <c r="K95" s="150"/>
      <c r="L95" s="151"/>
      <c r="M95" s="150"/>
      <c r="N95" s="152"/>
      <c r="O95" s="153"/>
      <c r="P95" s="170"/>
      <c r="Q95" s="193" t="s">
        <v>97</v>
      </c>
      <c r="R95" s="155"/>
      <c r="S95" s="156"/>
      <c r="AA95" s="13"/>
    </row>
    <row r="96" spans="1:27" ht="18" customHeight="1">
      <c r="A96" s="142">
        <v>92</v>
      </c>
      <c r="B96" s="143" t="s">
        <v>73</v>
      </c>
      <c r="C96" s="144"/>
      <c r="D96" s="145"/>
      <c r="E96" s="146"/>
      <c r="F96" s="147"/>
      <c r="G96" s="147"/>
      <c r="H96" s="148"/>
      <c r="I96" s="149"/>
      <c r="J96" s="150"/>
      <c r="K96" s="150"/>
      <c r="L96" s="151"/>
      <c r="M96" s="150"/>
      <c r="N96" s="152"/>
      <c r="O96" s="153"/>
      <c r="P96" s="170"/>
      <c r="Q96" s="193" t="s">
        <v>97</v>
      </c>
      <c r="R96" s="155"/>
      <c r="S96" s="156"/>
      <c r="AA96" s="13"/>
    </row>
    <row r="97" spans="1:45" ht="18" customHeight="1">
      <c r="A97" s="142">
        <v>93</v>
      </c>
      <c r="B97" s="143" t="s">
        <v>73</v>
      </c>
      <c r="C97" s="144"/>
      <c r="D97" s="145"/>
      <c r="E97" s="146"/>
      <c r="F97" s="147"/>
      <c r="G97" s="147"/>
      <c r="H97" s="148"/>
      <c r="I97" s="149"/>
      <c r="J97" s="150"/>
      <c r="K97" s="150"/>
      <c r="L97" s="151"/>
      <c r="M97" s="150"/>
      <c r="N97" s="152"/>
      <c r="O97" s="153"/>
      <c r="P97" s="170"/>
      <c r="Q97" s="193" t="s">
        <v>97</v>
      </c>
      <c r="R97" s="155"/>
      <c r="S97" s="156"/>
      <c r="AA97" s="13"/>
    </row>
    <row r="98" spans="1:45" ht="18" customHeight="1">
      <c r="A98" s="142">
        <v>94</v>
      </c>
      <c r="B98" s="143" t="s">
        <v>73</v>
      </c>
      <c r="C98" s="144"/>
      <c r="D98" s="145"/>
      <c r="E98" s="146"/>
      <c r="F98" s="147"/>
      <c r="G98" s="147"/>
      <c r="H98" s="148"/>
      <c r="I98" s="149"/>
      <c r="J98" s="150"/>
      <c r="K98" s="150"/>
      <c r="L98" s="151"/>
      <c r="M98" s="150"/>
      <c r="N98" s="152"/>
      <c r="O98" s="153"/>
      <c r="P98" s="170"/>
      <c r="Q98" s="193" t="s">
        <v>97</v>
      </c>
      <c r="R98" s="155"/>
      <c r="S98" s="156"/>
      <c r="AA98" s="13"/>
    </row>
    <row r="99" spans="1:45" ht="18" customHeight="1">
      <c r="A99" s="157">
        <v>95</v>
      </c>
      <c r="B99" s="158" t="s">
        <v>73</v>
      </c>
      <c r="C99" s="159"/>
      <c r="D99" s="160"/>
      <c r="E99" s="161"/>
      <c r="F99" s="162"/>
      <c r="G99" s="162"/>
      <c r="H99" s="163"/>
      <c r="I99" s="164"/>
      <c r="J99" s="165"/>
      <c r="K99" s="165"/>
      <c r="L99" s="166"/>
      <c r="M99" s="165"/>
      <c r="N99" s="152"/>
      <c r="O99" s="153"/>
      <c r="P99" s="167"/>
      <c r="Q99" s="193" t="s">
        <v>97</v>
      </c>
      <c r="R99" s="168"/>
      <c r="S99" s="169"/>
      <c r="AA99" s="13"/>
    </row>
    <row r="100" spans="1:45" ht="18" customHeight="1">
      <c r="A100" s="142">
        <v>96</v>
      </c>
      <c r="B100" s="143" t="s">
        <v>73</v>
      </c>
      <c r="C100" s="144"/>
      <c r="D100" s="145"/>
      <c r="E100" s="146"/>
      <c r="F100" s="147"/>
      <c r="G100" s="147"/>
      <c r="H100" s="148"/>
      <c r="I100" s="149"/>
      <c r="J100" s="150"/>
      <c r="K100" s="150"/>
      <c r="L100" s="151"/>
      <c r="M100" s="150"/>
      <c r="N100" s="152"/>
      <c r="O100" s="153"/>
      <c r="P100" s="170"/>
      <c r="Q100" s="193" t="s">
        <v>97</v>
      </c>
      <c r="R100" s="155"/>
      <c r="S100" s="156"/>
      <c r="AA100" s="13"/>
    </row>
    <row r="101" spans="1:45" ht="18" customHeight="1">
      <c r="A101" s="142">
        <v>97</v>
      </c>
      <c r="B101" s="143" t="s">
        <v>73</v>
      </c>
      <c r="C101" s="144"/>
      <c r="D101" s="145"/>
      <c r="E101" s="146"/>
      <c r="F101" s="147"/>
      <c r="G101" s="147"/>
      <c r="H101" s="148"/>
      <c r="I101" s="149"/>
      <c r="J101" s="150"/>
      <c r="K101" s="150"/>
      <c r="L101" s="151"/>
      <c r="M101" s="150"/>
      <c r="N101" s="152"/>
      <c r="O101" s="153"/>
      <c r="P101" s="170"/>
      <c r="Q101" s="193" t="s">
        <v>97</v>
      </c>
      <c r="R101" s="155"/>
      <c r="S101" s="156"/>
      <c r="AA101" s="13"/>
    </row>
    <row r="102" spans="1:45" ht="18" customHeight="1">
      <c r="A102" s="142">
        <v>98</v>
      </c>
      <c r="B102" s="143" t="s">
        <v>73</v>
      </c>
      <c r="C102" s="144"/>
      <c r="D102" s="145"/>
      <c r="E102" s="146"/>
      <c r="F102" s="147"/>
      <c r="G102" s="147"/>
      <c r="H102" s="148"/>
      <c r="I102" s="149"/>
      <c r="J102" s="150"/>
      <c r="K102" s="150"/>
      <c r="L102" s="151"/>
      <c r="M102" s="150"/>
      <c r="N102" s="152"/>
      <c r="O102" s="153"/>
      <c r="P102" s="170"/>
      <c r="Q102" s="193" t="s">
        <v>97</v>
      </c>
      <c r="R102" s="155"/>
      <c r="S102" s="156"/>
      <c r="AA102" s="13"/>
    </row>
    <row r="103" spans="1:45" ht="18" customHeight="1">
      <c r="A103" s="142">
        <v>99</v>
      </c>
      <c r="B103" s="143" t="s">
        <v>73</v>
      </c>
      <c r="C103" s="144"/>
      <c r="D103" s="145"/>
      <c r="E103" s="146"/>
      <c r="F103" s="147"/>
      <c r="G103" s="147"/>
      <c r="H103" s="148"/>
      <c r="I103" s="149"/>
      <c r="J103" s="150"/>
      <c r="K103" s="150"/>
      <c r="L103" s="151"/>
      <c r="M103" s="150"/>
      <c r="N103" s="152"/>
      <c r="O103" s="153"/>
      <c r="P103" s="170"/>
      <c r="Q103" s="193" t="s">
        <v>97</v>
      </c>
      <c r="R103" s="155"/>
      <c r="S103" s="156"/>
      <c r="AA103" s="13"/>
    </row>
    <row r="104" spans="1:45" ht="18" customHeight="1" thickBot="1">
      <c r="A104" s="171">
        <v>100</v>
      </c>
      <c r="B104" s="172" t="s">
        <v>73</v>
      </c>
      <c r="C104" s="173"/>
      <c r="D104" s="174"/>
      <c r="E104" s="175"/>
      <c r="F104" s="176"/>
      <c r="G104" s="176"/>
      <c r="H104" s="177"/>
      <c r="I104" s="178"/>
      <c r="J104" s="179"/>
      <c r="K104" s="179"/>
      <c r="L104" s="180"/>
      <c r="M104" s="179"/>
      <c r="N104" s="181"/>
      <c r="O104" s="182"/>
      <c r="P104" s="183"/>
      <c r="Q104" s="179" t="s">
        <v>97</v>
      </c>
      <c r="R104" s="184"/>
      <c r="S104" s="185"/>
      <c r="AA104" s="13"/>
    </row>
    <row r="105" spans="1:45" ht="21" thickBot="1">
      <c r="A105" s="13"/>
      <c r="B105" s="141" t="s">
        <v>76</v>
      </c>
      <c r="C105" s="13"/>
      <c r="D105" s="13"/>
      <c r="E105" s="13"/>
      <c r="F105" s="13"/>
      <c r="G105" s="13"/>
      <c r="H105" s="13"/>
      <c r="I105" s="13"/>
      <c r="J105" s="13"/>
      <c r="K105" s="13"/>
      <c r="L105" s="13"/>
      <c r="M105" s="13"/>
      <c r="N105" s="13"/>
      <c r="P105" s="13"/>
      <c r="Q105" s="141" t="s">
        <v>77</v>
      </c>
      <c r="R105" s="186" t="s">
        <v>78</v>
      </c>
      <c r="S105" s="13"/>
      <c r="X105" s="13"/>
      <c r="Y105" s="13"/>
      <c r="AB105" t="s">
        <v>79</v>
      </c>
      <c r="AE105" t="s">
        <v>80</v>
      </c>
      <c r="AH105" t="s">
        <v>81</v>
      </c>
      <c r="AK105"/>
      <c r="AL105"/>
      <c r="AM105"/>
      <c r="AN105"/>
      <c r="AO105"/>
      <c r="AP105"/>
      <c r="AQ105"/>
      <c r="AR105"/>
      <c r="AS105"/>
    </row>
    <row r="106" spans="1:45" s="141" customFormat="1" ht="21" thickBot="1">
      <c r="A106" s="186"/>
      <c r="B106" s="187">
        <f>COUNTIFS($B$5:$B$104,"&lt;&gt;",$D$5:$D$104,"&lt;&gt;")</f>
        <v>0</v>
      </c>
      <c r="N106" s="141">
        <f>COUNTIF(O5:O104,"中学")</f>
        <v>0</v>
      </c>
      <c r="Q106" s="99" t="b">
        <f>N106=COUNTIFS(O5:O104,"&lt;中学/高校&gt;",$D5:$D104,"&lt;&gt;")</f>
        <v>1</v>
      </c>
      <c r="R106" s="99" t="e">
        <f>COUNTIFS(Q5:Q104,"&lt;&gt;",$D5:$D104,"&lt;&gt;",#REF!,"&lt;&gt;")</f>
        <v>#REF!</v>
      </c>
      <c r="T106"/>
      <c r="U106"/>
      <c r="V106"/>
      <c r="W106"/>
      <c r="Z106" s="99">
        <f>[1]総括申込!U6</f>
        <v>0</v>
      </c>
      <c r="AB106" s="188">
        <f>IF(OR($Z106="一般",$Z106="大学"),$Q106+#REF!+#REF!,0)</f>
        <v>0</v>
      </c>
      <c r="AC106" s="189">
        <f>IF(OR($Z106="一般",$Z106="大学"),$R106+#REF!+#REF!,0)</f>
        <v>0</v>
      </c>
      <c r="AD106" s="190"/>
      <c r="AE106" s="188">
        <f>IF($Z106="高校",$Q106+#REF!+#REF!,0)</f>
        <v>0</v>
      </c>
      <c r="AF106" s="189">
        <f>IF($Z106="高校",$R106+#REF!+#REF!,0)</f>
        <v>0</v>
      </c>
      <c r="AG106" s="190"/>
      <c r="AH106" s="188">
        <f>IF($Z106="中学",$Q106+#REF!+#REF!,0)</f>
        <v>0</v>
      </c>
      <c r="AI106" s="189">
        <f>IF($Z106="中学",$R106+#REF!+#REF!,0)</f>
        <v>0</v>
      </c>
      <c r="AJ106" s="190"/>
    </row>
    <row r="107" spans="1:45">
      <c r="N107" s="141">
        <f>COUNTIF(O5:O104,"高校")</f>
        <v>0</v>
      </c>
    </row>
    <row r="108" spans="1:45">
      <c r="M108">
        <f>COUNTIF(O5:O104,"一般")</f>
        <v>0</v>
      </c>
      <c r="N108">
        <f>SUM(N106,N107)</f>
        <v>0</v>
      </c>
    </row>
  </sheetData>
  <mergeCells count="6">
    <mergeCell ref="R1:S1"/>
    <mergeCell ref="D2:E2"/>
    <mergeCell ref="F2:G2"/>
    <mergeCell ref="H2:I2"/>
    <mergeCell ref="L2:L3"/>
    <mergeCell ref="Q2:S2"/>
  </mergeCells>
  <phoneticPr fontId="3"/>
  <dataValidations count="11">
    <dataValidation imeMode="off" allowBlank="1" showInputMessage="1" showErrorMessage="1" sqref="H5:I104 R6:R104 J6:J104 L4 K5:M5 S5:S104" xr:uid="{789D6099-302F-5146-8B2F-4BAE84E178A7}"/>
    <dataValidation imeMode="off" allowBlank="1" showInputMessage="1" showErrorMessage="1" prompt="「/」を入れず西暦年の下2桁と月日を6文字の数字だけで入力" sqref="J5" xr:uid="{E738429A-9365-4043-9187-58EA2140BD2E}"/>
    <dataValidation imeMode="halfKatakana" allowBlank="1" showInputMessage="1" showErrorMessage="1" sqref="F5:G104" xr:uid="{511035D1-43C7-404F-80B0-573E263E94D6}"/>
    <dataValidation imeMode="off" allowBlank="1" showErrorMessage="1" prompt="第1回記録会に付与されたﾅﾝﾊﾞｰを記入" sqref="C6:C104" xr:uid="{83903F79-962D-074C-B94D-AEF92F79AC79}"/>
    <dataValidation imeMode="off" allowBlank="1" showInputMessage="1" showErrorMessage="1" prompt="入力しない" sqref="C5" xr:uid="{6C8E2CC8-A53F-D341-BCEC-8C03CDCD764C}"/>
    <dataValidation type="list" showErrorMessage="1" errorTitle="選択エラー" error="○を選択してください" prompt="新規ｱｽﾘｰﾄﾋﾞﾌﾞｽ希望時は「○」を選択_x000a_" sqref="B5" xr:uid="{E9DB9F29-E16A-594C-8417-A5A4FEBA5408}">
      <formula1>有無</formula1>
    </dataValidation>
    <dataValidation type="list" showErrorMessage="1" errorTitle="選択エラー" error="○を選択してください" prompt="新規ﾅﾝﾊﾞｰ希望時は「○」を選択_x000a_" sqref="B6:B104" xr:uid="{9A93E92F-DF20-F14C-929C-159BCEBA5FC4}">
      <formula1>有無</formula1>
    </dataValidation>
    <dataValidation imeMode="on" allowBlank="1" showInputMessage="1" showErrorMessage="1" sqref="D5:E104" xr:uid="{C2497081-7C3F-134C-8D4F-14774B739DA8}"/>
    <dataValidation imeMode="off" allowBlank="1" showErrorMessage="1" sqref="K6:M104" xr:uid="{5818949A-78EA-3D4D-AFFD-C3234645499A}"/>
    <dataValidation imeMode="off" allowBlank="1" showInputMessage="1" showErrorMessage="1" prompt="「記録なし」の場合は空白のままにする" sqref="R5" xr:uid="{0C92D072-14B1-8A43-B7C8-A2E3580D9CBC}"/>
    <dataValidation type="list" showInputMessage="1" showErrorMessage="1" errorTitle="区分エラー" error="選手区分を選択してください" prompt="ｸﾗﾌﾞﾁｰﾑの中高生は「中学」、「高校」を選択" sqref="O5:O104" xr:uid="{21560F82-E854-D048-ACFD-A05B358F7817}">
      <formula1>$V$3:$V$6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EA8B4-7E09-934F-BA55-42646AD57673}">
  <dimension ref="A1:AS108"/>
  <sheetViews>
    <sheetView workbookViewId="0">
      <selection activeCell="O7" sqref="O7"/>
    </sheetView>
  </sheetViews>
  <sheetFormatPr baseColWidth="10" defaultColWidth="7.5703125" defaultRowHeight="20"/>
  <cols>
    <col min="1" max="1" width="3.140625" customWidth="1"/>
    <col min="2" max="2" width="4.7109375" customWidth="1"/>
    <col min="3" max="3" width="4.85546875" customWidth="1"/>
    <col min="6" max="7" width="7.85546875" customWidth="1"/>
    <col min="8" max="9" width="7.7109375" hidden="1" customWidth="1"/>
    <col min="10" max="10" width="7.42578125" customWidth="1"/>
    <col min="11" max="11" width="3.140625" customWidth="1"/>
    <col min="12" max="12" width="10.85546875" hidden="1" customWidth="1"/>
    <col min="13" max="13" width="7.42578125" customWidth="1"/>
    <col min="14" max="14" width="6" customWidth="1"/>
    <col min="15" max="15" width="5.28515625" customWidth="1"/>
    <col min="16" max="16" width="2.5703125" customWidth="1"/>
    <col min="17" max="17" width="11.5703125" customWidth="1"/>
    <col min="18" max="18" width="7" customWidth="1"/>
    <col min="19" max="19" width="4.28515625" customWidth="1"/>
    <col min="20" max="20" width="2.5703125" customWidth="1"/>
    <col min="21" max="21" width="11.5703125" customWidth="1"/>
    <col min="22" max="22" width="7" customWidth="1"/>
    <col min="23" max="23" width="4.28515625" customWidth="1"/>
    <col min="24" max="25" width="3.140625" customWidth="1"/>
    <col min="26" max="26" width="4.42578125" customWidth="1"/>
    <col min="27" max="27" width="2.85546875" customWidth="1"/>
    <col min="28" max="36" width="3.140625" customWidth="1"/>
    <col min="37" max="37" width="7.7109375" style="101" customWidth="1"/>
    <col min="38" max="45" width="7.5703125" style="101"/>
  </cols>
  <sheetData>
    <row r="1" spans="1:35" ht="24" customHeight="1" thickBot="1">
      <c r="A1" s="95"/>
      <c r="B1" s="96" t="s">
        <v>99</v>
      </c>
      <c r="C1" s="97"/>
      <c r="D1" s="95"/>
      <c r="E1" s="98"/>
      <c r="F1" s="98"/>
      <c r="G1" s="98"/>
      <c r="H1" s="98"/>
      <c r="I1" s="13"/>
      <c r="J1" s="13"/>
      <c r="K1" s="13"/>
      <c r="L1" s="13"/>
      <c r="M1" s="13"/>
      <c r="N1" s="13"/>
      <c r="O1" s="13"/>
      <c r="P1" s="194"/>
      <c r="Q1" s="191"/>
      <c r="R1" s="268"/>
      <c r="S1" s="269"/>
      <c r="X1" s="100"/>
      <c r="Y1" s="100"/>
      <c r="Z1" s="13"/>
      <c r="AA1" s="13"/>
    </row>
    <row r="2" spans="1:35" ht="18" customHeight="1">
      <c r="A2" s="102" t="s">
        <v>36</v>
      </c>
      <c r="B2" s="103" t="s">
        <v>37</v>
      </c>
      <c r="C2" s="104" t="s">
        <v>38</v>
      </c>
      <c r="D2" s="270" t="s">
        <v>39</v>
      </c>
      <c r="E2" s="271"/>
      <c r="F2" s="272" t="s">
        <v>40</v>
      </c>
      <c r="G2" s="273"/>
      <c r="H2" s="274" t="s">
        <v>41</v>
      </c>
      <c r="I2" s="275"/>
      <c r="J2" s="105" t="s">
        <v>42</v>
      </c>
      <c r="K2" s="105" t="s">
        <v>43</v>
      </c>
      <c r="L2" s="276" t="s">
        <v>44</v>
      </c>
      <c r="M2" s="106" t="s">
        <v>18</v>
      </c>
      <c r="N2" s="107" t="s">
        <v>18</v>
      </c>
      <c r="O2" s="108" t="s">
        <v>45</v>
      </c>
      <c r="P2" s="109"/>
      <c r="Q2" s="278" t="s">
        <v>46</v>
      </c>
      <c r="R2" s="278"/>
      <c r="S2" s="279"/>
      <c r="X2" s="110"/>
      <c r="Y2" s="110"/>
      <c r="Z2" s="13"/>
      <c r="AA2" s="13"/>
    </row>
    <row r="3" spans="1:35" ht="18" customHeight="1" thickBot="1">
      <c r="A3" s="111" t="s">
        <v>47</v>
      </c>
      <c r="B3" s="112" t="s">
        <v>48</v>
      </c>
      <c r="C3" s="113" t="s">
        <v>49</v>
      </c>
      <c r="D3" s="114" t="s">
        <v>50</v>
      </c>
      <c r="E3" s="115" t="s">
        <v>51</v>
      </c>
      <c r="F3" s="116" t="s">
        <v>52</v>
      </c>
      <c r="G3" s="116" t="s">
        <v>53</v>
      </c>
      <c r="H3" s="117" t="s">
        <v>54</v>
      </c>
      <c r="I3" s="115" t="s">
        <v>55</v>
      </c>
      <c r="J3" s="118" t="s">
        <v>56</v>
      </c>
      <c r="K3" s="118" t="s">
        <v>57</v>
      </c>
      <c r="L3" s="277"/>
      <c r="M3" s="118" t="s">
        <v>58</v>
      </c>
      <c r="N3" s="119" t="s">
        <v>59</v>
      </c>
      <c r="O3" s="120" t="s">
        <v>60</v>
      </c>
      <c r="P3" s="121"/>
      <c r="Q3" s="122" t="s">
        <v>61</v>
      </c>
      <c r="R3" s="123" t="s">
        <v>62</v>
      </c>
      <c r="S3" s="124" t="s">
        <v>63</v>
      </c>
      <c r="V3" t="s">
        <v>93</v>
      </c>
      <c r="X3" s="125"/>
      <c r="Y3" s="125"/>
      <c r="Z3" s="13"/>
      <c r="AA3" s="13"/>
    </row>
    <row r="4" spans="1:35" ht="18" customHeight="1" thickBot="1">
      <c r="A4" s="126" t="s">
        <v>64</v>
      </c>
      <c r="B4" s="127" t="s">
        <v>65</v>
      </c>
      <c r="C4" s="127"/>
      <c r="D4" s="128" t="s">
        <v>91</v>
      </c>
      <c r="E4" s="129" t="s">
        <v>98</v>
      </c>
      <c r="F4" s="130" t="s">
        <v>92</v>
      </c>
      <c r="G4" s="130" t="s">
        <v>82</v>
      </c>
      <c r="H4" s="131" t="s">
        <v>68</v>
      </c>
      <c r="I4" s="132" t="s">
        <v>69</v>
      </c>
      <c r="J4" s="133" t="s">
        <v>70</v>
      </c>
      <c r="K4" s="133"/>
      <c r="L4" s="134" t="s">
        <v>71</v>
      </c>
      <c r="M4" s="133" t="s">
        <v>72</v>
      </c>
      <c r="N4" s="135" t="s">
        <v>91</v>
      </c>
      <c r="O4" s="136" t="s">
        <v>21</v>
      </c>
      <c r="P4" s="137"/>
      <c r="Q4" s="192" t="s">
        <v>97</v>
      </c>
      <c r="R4" s="138" t="s">
        <v>74</v>
      </c>
      <c r="S4" s="139" t="s">
        <v>75</v>
      </c>
      <c r="V4" t="s">
        <v>94</v>
      </c>
      <c r="X4" s="140"/>
      <c r="Y4" s="140"/>
      <c r="Z4" s="13"/>
      <c r="AA4" s="13"/>
      <c r="AB4" s="141"/>
      <c r="AC4" s="141"/>
      <c r="AE4" s="141"/>
      <c r="AF4" s="141"/>
      <c r="AH4" s="141"/>
      <c r="AI4" s="141"/>
    </row>
    <row r="5" spans="1:35" ht="18" customHeight="1">
      <c r="A5" s="142">
        <v>1</v>
      </c>
      <c r="B5" s="143" t="s">
        <v>73</v>
      </c>
      <c r="C5" s="144"/>
      <c r="D5" s="145"/>
      <c r="E5" s="146"/>
      <c r="F5" s="147"/>
      <c r="G5" s="147"/>
      <c r="H5" s="148"/>
      <c r="I5" s="149"/>
      <c r="J5" s="150"/>
      <c r="K5" s="150"/>
      <c r="L5" s="151"/>
      <c r="M5" s="150"/>
      <c r="N5" s="152"/>
      <c r="O5" s="153"/>
      <c r="P5" s="154"/>
      <c r="Q5" s="193" t="s">
        <v>97</v>
      </c>
      <c r="R5" s="155"/>
      <c r="S5" s="156"/>
      <c r="V5" t="s">
        <v>95</v>
      </c>
      <c r="Z5" s="13"/>
      <c r="AA5" s="13"/>
    </row>
    <row r="6" spans="1:35" ht="18" customHeight="1">
      <c r="A6" s="142">
        <v>2</v>
      </c>
      <c r="B6" s="143" t="s">
        <v>73</v>
      </c>
      <c r="C6" s="144"/>
      <c r="D6" s="145"/>
      <c r="E6" s="146"/>
      <c r="F6" s="147"/>
      <c r="G6" s="147"/>
      <c r="H6" s="148"/>
      <c r="I6" s="149"/>
      <c r="J6" s="150"/>
      <c r="K6" s="150"/>
      <c r="L6" s="151"/>
      <c r="M6" s="150"/>
      <c r="N6" s="152"/>
      <c r="O6" s="153"/>
      <c r="P6" s="154"/>
      <c r="Q6" s="193" t="s">
        <v>97</v>
      </c>
      <c r="R6" s="155"/>
      <c r="S6" s="156"/>
      <c r="V6" t="s">
        <v>96</v>
      </c>
      <c r="Z6" s="13"/>
      <c r="AA6" s="13"/>
    </row>
    <row r="7" spans="1:35" ht="18" customHeight="1">
      <c r="A7" s="142">
        <v>3</v>
      </c>
      <c r="B7" s="143" t="s">
        <v>73</v>
      </c>
      <c r="C7" s="144"/>
      <c r="D7" s="145"/>
      <c r="E7" s="146"/>
      <c r="F7" s="147"/>
      <c r="G7" s="147"/>
      <c r="H7" s="148"/>
      <c r="I7" s="149"/>
      <c r="J7" s="150"/>
      <c r="K7" s="150"/>
      <c r="L7" s="151"/>
      <c r="M7" s="150"/>
      <c r="N7" s="152"/>
      <c r="O7" s="153"/>
      <c r="P7" s="154"/>
      <c r="Q7" s="193" t="s">
        <v>97</v>
      </c>
      <c r="R7" s="155"/>
      <c r="S7" s="156"/>
      <c r="Z7" s="13"/>
      <c r="AA7" s="13"/>
    </row>
    <row r="8" spans="1:35" ht="18" customHeight="1">
      <c r="A8" s="142">
        <v>4</v>
      </c>
      <c r="B8" s="143" t="s">
        <v>73</v>
      </c>
      <c r="C8" s="144"/>
      <c r="D8" s="145"/>
      <c r="E8" s="146"/>
      <c r="F8" s="147"/>
      <c r="G8" s="147"/>
      <c r="H8" s="148"/>
      <c r="I8" s="149"/>
      <c r="J8" s="150"/>
      <c r="K8" s="150"/>
      <c r="L8" s="151"/>
      <c r="M8" s="150"/>
      <c r="N8" s="152"/>
      <c r="O8" s="153"/>
      <c r="P8" s="154"/>
      <c r="Q8" s="193" t="s">
        <v>97</v>
      </c>
      <c r="R8" s="155"/>
      <c r="S8" s="156"/>
      <c r="Z8" s="13"/>
      <c r="AA8" s="13"/>
    </row>
    <row r="9" spans="1:35" ht="18" customHeight="1">
      <c r="A9" s="157">
        <v>5</v>
      </c>
      <c r="B9" s="158" t="s">
        <v>73</v>
      </c>
      <c r="C9" s="159"/>
      <c r="D9" s="160"/>
      <c r="E9" s="161"/>
      <c r="F9" s="162"/>
      <c r="G9" s="162"/>
      <c r="H9" s="163"/>
      <c r="I9" s="164"/>
      <c r="J9" s="165"/>
      <c r="K9" s="165"/>
      <c r="L9" s="166"/>
      <c r="M9" s="165"/>
      <c r="N9" s="152"/>
      <c r="O9" s="153"/>
      <c r="P9" s="167"/>
      <c r="Q9" s="193" t="s">
        <v>97</v>
      </c>
      <c r="R9" s="168"/>
      <c r="S9" s="169"/>
      <c r="Z9" s="13"/>
      <c r="AA9" s="13"/>
    </row>
    <row r="10" spans="1:35" ht="18" customHeight="1">
      <c r="A10" s="142">
        <v>6</v>
      </c>
      <c r="B10" s="143" t="s">
        <v>73</v>
      </c>
      <c r="C10" s="144"/>
      <c r="D10" s="145"/>
      <c r="E10" s="146"/>
      <c r="F10" s="147"/>
      <c r="G10" s="147"/>
      <c r="H10" s="148"/>
      <c r="I10" s="149"/>
      <c r="J10" s="150"/>
      <c r="K10" s="150"/>
      <c r="L10" s="151"/>
      <c r="M10" s="150"/>
      <c r="N10" s="152"/>
      <c r="O10" s="153"/>
      <c r="P10" s="170"/>
      <c r="Q10" s="193" t="s">
        <v>97</v>
      </c>
      <c r="R10" s="155"/>
      <c r="S10" s="156"/>
      <c r="Z10" s="13"/>
      <c r="AA10" s="13"/>
    </row>
    <row r="11" spans="1:35" ht="18" customHeight="1">
      <c r="A11" s="142">
        <v>7</v>
      </c>
      <c r="B11" s="143" t="s">
        <v>73</v>
      </c>
      <c r="C11" s="144"/>
      <c r="D11" s="145"/>
      <c r="E11" s="146"/>
      <c r="F11" s="147"/>
      <c r="G11" s="147"/>
      <c r="H11" s="148"/>
      <c r="I11" s="149"/>
      <c r="J11" s="150"/>
      <c r="K11" s="150"/>
      <c r="L11" s="151"/>
      <c r="M11" s="150"/>
      <c r="N11" s="152"/>
      <c r="O11" s="153"/>
      <c r="P11" s="170"/>
      <c r="Q11" s="193" t="s">
        <v>97</v>
      </c>
      <c r="R11" s="155"/>
      <c r="S11" s="156"/>
      <c r="Z11" s="13"/>
      <c r="AA11" s="13"/>
    </row>
    <row r="12" spans="1:35" ht="18" customHeight="1">
      <c r="A12" s="142">
        <v>8</v>
      </c>
      <c r="B12" s="143" t="s">
        <v>73</v>
      </c>
      <c r="C12" s="144"/>
      <c r="D12" s="145"/>
      <c r="E12" s="146"/>
      <c r="F12" s="147"/>
      <c r="G12" s="147"/>
      <c r="H12" s="148"/>
      <c r="I12" s="149"/>
      <c r="J12" s="150"/>
      <c r="K12" s="150"/>
      <c r="L12" s="151"/>
      <c r="M12" s="150"/>
      <c r="N12" s="152"/>
      <c r="O12" s="153"/>
      <c r="P12" s="170"/>
      <c r="Q12" s="193" t="s">
        <v>97</v>
      </c>
      <c r="R12" s="155"/>
      <c r="S12" s="156"/>
      <c r="Z12" s="13"/>
      <c r="AA12" s="13"/>
    </row>
    <row r="13" spans="1:35" ht="18" customHeight="1">
      <c r="A13" s="142">
        <v>9</v>
      </c>
      <c r="B13" s="143" t="s">
        <v>73</v>
      </c>
      <c r="C13" s="144"/>
      <c r="D13" s="145"/>
      <c r="E13" s="146"/>
      <c r="F13" s="147"/>
      <c r="G13" s="147"/>
      <c r="H13" s="148"/>
      <c r="I13" s="149"/>
      <c r="J13" s="150"/>
      <c r="K13" s="150"/>
      <c r="L13" s="151"/>
      <c r="M13" s="150"/>
      <c r="N13" s="152"/>
      <c r="O13" s="153"/>
      <c r="P13" s="170"/>
      <c r="Q13" s="193" t="s">
        <v>97</v>
      </c>
      <c r="R13" s="155"/>
      <c r="S13" s="156"/>
      <c r="Z13" s="13"/>
      <c r="AA13" s="13"/>
    </row>
    <row r="14" spans="1:35" ht="18" customHeight="1">
      <c r="A14" s="157">
        <v>10</v>
      </c>
      <c r="B14" s="158" t="s">
        <v>73</v>
      </c>
      <c r="C14" s="159"/>
      <c r="D14" s="160"/>
      <c r="E14" s="161"/>
      <c r="F14" s="162"/>
      <c r="G14" s="162"/>
      <c r="H14" s="163"/>
      <c r="I14" s="164"/>
      <c r="J14" s="165"/>
      <c r="K14" s="165"/>
      <c r="L14" s="166"/>
      <c r="M14" s="165"/>
      <c r="N14" s="152"/>
      <c r="O14" s="153"/>
      <c r="P14" s="167"/>
      <c r="Q14" s="193" t="s">
        <v>97</v>
      </c>
      <c r="R14" s="168"/>
      <c r="S14" s="169"/>
      <c r="Z14" s="13"/>
      <c r="AA14" s="13"/>
    </row>
    <row r="15" spans="1:35" ht="18" customHeight="1">
      <c r="A15" s="142">
        <v>11</v>
      </c>
      <c r="B15" s="143" t="s">
        <v>73</v>
      </c>
      <c r="C15" s="144"/>
      <c r="D15" s="145"/>
      <c r="E15" s="146"/>
      <c r="F15" s="147"/>
      <c r="G15" s="147"/>
      <c r="H15" s="148"/>
      <c r="I15" s="149"/>
      <c r="J15" s="150"/>
      <c r="K15" s="150"/>
      <c r="L15" s="151"/>
      <c r="M15" s="150"/>
      <c r="N15" s="152"/>
      <c r="O15" s="153"/>
      <c r="P15" s="170"/>
      <c r="Q15" s="193" t="s">
        <v>97</v>
      </c>
      <c r="R15" s="155"/>
      <c r="S15" s="156"/>
      <c r="Z15" s="13"/>
      <c r="AA15" s="13"/>
    </row>
    <row r="16" spans="1:35" ht="18" customHeight="1">
      <c r="A16" s="142">
        <v>12</v>
      </c>
      <c r="B16" s="143" t="s">
        <v>73</v>
      </c>
      <c r="C16" s="144"/>
      <c r="D16" s="145"/>
      <c r="E16" s="146"/>
      <c r="F16" s="147"/>
      <c r="G16" s="147"/>
      <c r="H16" s="148"/>
      <c r="I16" s="149"/>
      <c r="J16" s="150"/>
      <c r="K16" s="150"/>
      <c r="L16" s="151"/>
      <c r="M16" s="150"/>
      <c r="N16" s="152"/>
      <c r="O16" s="153"/>
      <c r="P16" s="170"/>
      <c r="Q16" s="193" t="s">
        <v>97</v>
      </c>
      <c r="R16" s="155"/>
      <c r="S16" s="156"/>
      <c r="Z16" s="13"/>
      <c r="AA16" s="13"/>
    </row>
    <row r="17" spans="1:27" ht="18" customHeight="1">
      <c r="A17" s="142">
        <v>13</v>
      </c>
      <c r="B17" s="143" t="s">
        <v>73</v>
      </c>
      <c r="C17" s="144"/>
      <c r="D17" s="145"/>
      <c r="E17" s="146"/>
      <c r="F17" s="147"/>
      <c r="G17" s="147"/>
      <c r="H17" s="148"/>
      <c r="I17" s="149"/>
      <c r="J17" s="150"/>
      <c r="K17" s="150"/>
      <c r="L17" s="151"/>
      <c r="M17" s="150"/>
      <c r="N17" s="152"/>
      <c r="O17" s="153"/>
      <c r="P17" s="170"/>
      <c r="Q17" s="193" t="s">
        <v>97</v>
      </c>
      <c r="R17" s="155"/>
      <c r="S17" s="156"/>
      <c r="Z17" s="13"/>
      <c r="AA17" s="13"/>
    </row>
    <row r="18" spans="1:27" ht="18" customHeight="1">
      <c r="A18" s="142">
        <v>14</v>
      </c>
      <c r="B18" s="143" t="s">
        <v>73</v>
      </c>
      <c r="C18" s="144"/>
      <c r="D18" s="145"/>
      <c r="E18" s="146"/>
      <c r="F18" s="147"/>
      <c r="G18" s="147"/>
      <c r="H18" s="148"/>
      <c r="I18" s="149"/>
      <c r="J18" s="150"/>
      <c r="K18" s="150"/>
      <c r="L18" s="151"/>
      <c r="M18" s="150"/>
      <c r="N18" s="152"/>
      <c r="O18" s="153"/>
      <c r="P18" s="170"/>
      <c r="Q18" s="193" t="s">
        <v>97</v>
      </c>
      <c r="R18" s="155"/>
      <c r="S18" s="156"/>
      <c r="Z18" s="13"/>
      <c r="AA18" s="13"/>
    </row>
    <row r="19" spans="1:27" ht="18" customHeight="1">
      <c r="A19" s="157">
        <v>15</v>
      </c>
      <c r="B19" s="158" t="s">
        <v>73</v>
      </c>
      <c r="C19" s="159"/>
      <c r="D19" s="160"/>
      <c r="E19" s="161"/>
      <c r="F19" s="162"/>
      <c r="G19" s="162"/>
      <c r="H19" s="163"/>
      <c r="I19" s="164"/>
      <c r="J19" s="165"/>
      <c r="K19" s="165"/>
      <c r="L19" s="166"/>
      <c r="M19" s="165"/>
      <c r="N19" s="152"/>
      <c r="O19" s="153"/>
      <c r="P19" s="167"/>
      <c r="Q19" s="193" t="s">
        <v>97</v>
      </c>
      <c r="R19" s="168"/>
      <c r="S19" s="169"/>
      <c r="Z19" s="13"/>
      <c r="AA19" s="13"/>
    </row>
    <row r="20" spans="1:27" ht="18" customHeight="1">
      <c r="A20" s="142">
        <v>16</v>
      </c>
      <c r="B20" s="143" t="s">
        <v>73</v>
      </c>
      <c r="C20" s="144"/>
      <c r="D20" s="145"/>
      <c r="E20" s="146"/>
      <c r="F20" s="147"/>
      <c r="G20" s="147"/>
      <c r="H20" s="148"/>
      <c r="I20" s="149"/>
      <c r="J20" s="150"/>
      <c r="K20" s="150"/>
      <c r="L20" s="151"/>
      <c r="M20" s="150"/>
      <c r="N20" s="152"/>
      <c r="O20" s="153"/>
      <c r="P20" s="170"/>
      <c r="Q20" s="193" t="s">
        <v>97</v>
      </c>
      <c r="R20" s="155"/>
      <c r="S20" s="156"/>
      <c r="Z20" s="13"/>
      <c r="AA20" s="13"/>
    </row>
    <row r="21" spans="1:27" ht="18" customHeight="1">
      <c r="A21" s="142">
        <v>17</v>
      </c>
      <c r="B21" s="143" t="s">
        <v>73</v>
      </c>
      <c r="C21" s="144"/>
      <c r="D21" s="145"/>
      <c r="E21" s="146"/>
      <c r="F21" s="147"/>
      <c r="G21" s="147"/>
      <c r="H21" s="148"/>
      <c r="I21" s="149"/>
      <c r="J21" s="150"/>
      <c r="K21" s="150"/>
      <c r="L21" s="151"/>
      <c r="M21" s="150"/>
      <c r="N21" s="152"/>
      <c r="O21" s="153"/>
      <c r="P21" s="170"/>
      <c r="Q21" s="193" t="s">
        <v>97</v>
      </c>
      <c r="R21" s="155"/>
      <c r="S21" s="156"/>
      <c r="Z21" s="13"/>
      <c r="AA21" s="13"/>
    </row>
    <row r="22" spans="1:27" ht="18" customHeight="1">
      <c r="A22" s="142">
        <v>18</v>
      </c>
      <c r="B22" s="143" t="s">
        <v>73</v>
      </c>
      <c r="C22" s="144"/>
      <c r="D22" s="145"/>
      <c r="E22" s="146"/>
      <c r="F22" s="147"/>
      <c r="G22" s="147"/>
      <c r="H22" s="148"/>
      <c r="I22" s="149"/>
      <c r="J22" s="150"/>
      <c r="K22" s="150"/>
      <c r="L22" s="151"/>
      <c r="M22" s="150"/>
      <c r="N22" s="152"/>
      <c r="O22" s="153"/>
      <c r="P22" s="170"/>
      <c r="Q22" s="193" t="s">
        <v>97</v>
      </c>
      <c r="R22" s="155"/>
      <c r="S22" s="156"/>
      <c r="Z22" s="13"/>
      <c r="AA22" s="13"/>
    </row>
    <row r="23" spans="1:27" ht="18" customHeight="1">
      <c r="A23" s="142">
        <v>19</v>
      </c>
      <c r="B23" s="143" t="s">
        <v>73</v>
      </c>
      <c r="C23" s="144"/>
      <c r="D23" s="145"/>
      <c r="E23" s="146"/>
      <c r="F23" s="147"/>
      <c r="G23" s="147"/>
      <c r="H23" s="148"/>
      <c r="I23" s="149"/>
      <c r="J23" s="150"/>
      <c r="K23" s="150"/>
      <c r="L23" s="151"/>
      <c r="M23" s="150"/>
      <c r="N23" s="152"/>
      <c r="O23" s="153"/>
      <c r="P23" s="170"/>
      <c r="Q23" s="193" t="s">
        <v>97</v>
      </c>
      <c r="R23" s="155"/>
      <c r="S23" s="156"/>
      <c r="Z23" s="13"/>
      <c r="AA23" s="13"/>
    </row>
    <row r="24" spans="1:27" ht="18" customHeight="1">
      <c r="A24" s="157">
        <v>20</v>
      </c>
      <c r="B24" s="158" t="s">
        <v>73</v>
      </c>
      <c r="C24" s="159"/>
      <c r="D24" s="160"/>
      <c r="E24" s="161"/>
      <c r="F24" s="162"/>
      <c r="G24" s="162"/>
      <c r="H24" s="163"/>
      <c r="I24" s="164"/>
      <c r="J24" s="165"/>
      <c r="K24" s="165"/>
      <c r="L24" s="166"/>
      <c r="M24" s="165"/>
      <c r="N24" s="152"/>
      <c r="O24" s="153"/>
      <c r="P24" s="167"/>
      <c r="Q24" s="193" t="s">
        <v>97</v>
      </c>
      <c r="R24" s="168"/>
      <c r="S24" s="169"/>
      <c r="Z24" s="13"/>
      <c r="AA24" s="13"/>
    </row>
    <row r="25" spans="1:27" ht="18" customHeight="1">
      <c r="A25" s="142">
        <v>21</v>
      </c>
      <c r="B25" s="143" t="s">
        <v>73</v>
      </c>
      <c r="C25" s="144"/>
      <c r="D25" s="145"/>
      <c r="E25" s="146"/>
      <c r="F25" s="147"/>
      <c r="G25" s="147"/>
      <c r="H25" s="148"/>
      <c r="I25" s="149"/>
      <c r="J25" s="150"/>
      <c r="K25" s="150"/>
      <c r="L25" s="151"/>
      <c r="M25" s="150"/>
      <c r="N25" s="152"/>
      <c r="O25" s="153"/>
      <c r="P25" s="170"/>
      <c r="Q25" s="193" t="s">
        <v>97</v>
      </c>
      <c r="R25" s="155"/>
      <c r="S25" s="156"/>
      <c r="Z25" s="13"/>
      <c r="AA25" s="13"/>
    </row>
    <row r="26" spans="1:27" ht="18" customHeight="1">
      <c r="A26" s="142">
        <v>22</v>
      </c>
      <c r="B26" s="143" t="s">
        <v>73</v>
      </c>
      <c r="C26" s="144"/>
      <c r="D26" s="145"/>
      <c r="E26" s="146"/>
      <c r="F26" s="147"/>
      <c r="G26" s="147"/>
      <c r="H26" s="148"/>
      <c r="I26" s="149"/>
      <c r="J26" s="150"/>
      <c r="K26" s="150"/>
      <c r="L26" s="151"/>
      <c r="M26" s="150"/>
      <c r="N26" s="152"/>
      <c r="O26" s="153"/>
      <c r="P26" s="170"/>
      <c r="Q26" s="193" t="s">
        <v>97</v>
      </c>
      <c r="R26" s="155"/>
      <c r="S26" s="156"/>
      <c r="Z26" s="13"/>
      <c r="AA26" s="13"/>
    </row>
    <row r="27" spans="1:27" ht="18" customHeight="1">
      <c r="A27" s="142">
        <v>23</v>
      </c>
      <c r="B27" s="143" t="s">
        <v>73</v>
      </c>
      <c r="C27" s="144"/>
      <c r="D27" s="145"/>
      <c r="E27" s="146"/>
      <c r="F27" s="147"/>
      <c r="G27" s="147"/>
      <c r="H27" s="148"/>
      <c r="I27" s="149"/>
      <c r="J27" s="150"/>
      <c r="K27" s="150"/>
      <c r="L27" s="151"/>
      <c r="M27" s="150"/>
      <c r="N27" s="152"/>
      <c r="O27" s="153"/>
      <c r="P27" s="170"/>
      <c r="Q27" s="193" t="s">
        <v>97</v>
      </c>
      <c r="R27" s="155"/>
      <c r="S27" s="156"/>
      <c r="Z27" s="13"/>
      <c r="AA27" s="13"/>
    </row>
    <row r="28" spans="1:27" ht="18" customHeight="1">
      <c r="A28" s="142">
        <v>24</v>
      </c>
      <c r="B28" s="143" t="s">
        <v>73</v>
      </c>
      <c r="C28" s="144"/>
      <c r="D28" s="145"/>
      <c r="E28" s="146"/>
      <c r="F28" s="147"/>
      <c r="G28" s="147"/>
      <c r="H28" s="148"/>
      <c r="I28" s="149"/>
      <c r="J28" s="150"/>
      <c r="K28" s="150"/>
      <c r="L28" s="151"/>
      <c r="M28" s="150"/>
      <c r="N28" s="152"/>
      <c r="O28" s="153"/>
      <c r="P28" s="170"/>
      <c r="Q28" s="193" t="s">
        <v>97</v>
      </c>
      <c r="R28" s="155"/>
      <c r="S28" s="156"/>
      <c r="Z28" s="13"/>
      <c r="AA28" s="13"/>
    </row>
    <row r="29" spans="1:27" ht="18" customHeight="1">
      <c r="A29" s="157">
        <v>25</v>
      </c>
      <c r="B29" s="158" t="s">
        <v>73</v>
      </c>
      <c r="C29" s="159"/>
      <c r="D29" s="160"/>
      <c r="E29" s="161"/>
      <c r="F29" s="162"/>
      <c r="G29" s="162"/>
      <c r="H29" s="163"/>
      <c r="I29" s="164"/>
      <c r="J29" s="165"/>
      <c r="K29" s="165"/>
      <c r="L29" s="166"/>
      <c r="M29" s="165"/>
      <c r="N29" s="152"/>
      <c r="O29" s="153"/>
      <c r="P29" s="167"/>
      <c r="Q29" s="193" t="s">
        <v>97</v>
      </c>
      <c r="R29" s="168"/>
      <c r="S29" s="169"/>
      <c r="Z29" s="13"/>
      <c r="AA29" s="13"/>
    </row>
    <row r="30" spans="1:27" ht="18" customHeight="1">
      <c r="A30" s="142">
        <v>26</v>
      </c>
      <c r="B30" s="143" t="s">
        <v>73</v>
      </c>
      <c r="C30" s="144"/>
      <c r="D30" s="145"/>
      <c r="E30" s="146"/>
      <c r="F30" s="147"/>
      <c r="G30" s="147"/>
      <c r="H30" s="148"/>
      <c r="I30" s="149"/>
      <c r="J30" s="150"/>
      <c r="K30" s="150"/>
      <c r="L30" s="151"/>
      <c r="M30" s="150"/>
      <c r="N30" s="152"/>
      <c r="O30" s="153"/>
      <c r="P30" s="170"/>
      <c r="Q30" s="193" t="s">
        <v>97</v>
      </c>
      <c r="R30" s="155"/>
      <c r="S30" s="156"/>
      <c r="Z30" s="13"/>
      <c r="AA30" s="13"/>
    </row>
    <row r="31" spans="1:27" ht="18" customHeight="1">
      <c r="A31" s="142">
        <v>27</v>
      </c>
      <c r="B31" s="143" t="s">
        <v>73</v>
      </c>
      <c r="C31" s="144"/>
      <c r="D31" s="145"/>
      <c r="E31" s="146"/>
      <c r="F31" s="147"/>
      <c r="G31" s="147"/>
      <c r="H31" s="148"/>
      <c r="I31" s="149"/>
      <c r="J31" s="150"/>
      <c r="K31" s="150"/>
      <c r="L31" s="151"/>
      <c r="M31" s="150"/>
      <c r="N31" s="152"/>
      <c r="O31" s="153"/>
      <c r="P31" s="170"/>
      <c r="Q31" s="193" t="s">
        <v>97</v>
      </c>
      <c r="R31" s="155"/>
      <c r="S31" s="156"/>
      <c r="Z31" s="13"/>
      <c r="AA31" s="13"/>
    </row>
    <row r="32" spans="1:27" ht="18" customHeight="1">
      <c r="A32" s="142">
        <v>28</v>
      </c>
      <c r="B32" s="143" t="s">
        <v>73</v>
      </c>
      <c r="C32" s="144"/>
      <c r="D32" s="145"/>
      <c r="E32" s="146"/>
      <c r="F32" s="147"/>
      <c r="G32" s="147"/>
      <c r="H32" s="148"/>
      <c r="I32" s="149"/>
      <c r="J32" s="150"/>
      <c r="K32" s="150"/>
      <c r="L32" s="151"/>
      <c r="M32" s="150"/>
      <c r="N32" s="152"/>
      <c r="O32" s="153"/>
      <c r="P32" s="170"/>
      <c r="Q32" s="193" t="s">
        <v>97</v>
      </c>
      <c r="R32" s="155"/>
      <c r="S32" s="156"/>
      <c r="Z32" s="13"/>
      <c r="AA32" s="13"/>
    </row>
    <row r="33" spans="1:27" ht="18" customHeight="1">
      <c r="A33" s="142">
        <v>29</v>
      </c>
      <c r="B33" s="143" t="s">
        <v>73</v>
      </c>
      <c r="C33" s="144"/>
      <c r="D33" s="145"/>
      <c r="E33" s="146"/>
      <c r="F33" s="147"/>
      <c r="G33" s="147"/>
      <c r="H33" s="148"/>
      <c r="I33" s="149"/>
      <c r="J33" s="150"/>
      <c r="K33" s="150"/>
      <c r="L33" s="151"/>
      <c r="M33" s="150"/>
      <c r="N33" s="152"/>
      <c r="O33" s="153"/>
      <c r="P33" s="170"/>
      <c r="Q33" s="193" t="s">
        <v>97</v>
      </c>
      <c r="R33" s="155"/>
      <c r="S33" s="156"/>
      <c r="AA33" s="13"/>
    </row>
    <row r="34" spans="1:27" ht="18" customHeight="1">
      <c r="A34" s="157">
        <v>30</v>
      </c>
      <c r="B34" s="158" t="s">
        <v>73</v>
      </c>
      <c r="C34" s="159"/>
      <c r="D34" s="160"/>
      <c r="E34" s="161"/>
      <c r="F34" s="162"/>
      <c r="G34" s="162"/>
      <c r="H34" s="163"/>
      <c r="I34" s="164"/>
      <c r="J34" s="165"/>
      <c r="K34" s="165"/>
      <c r="L34" s="166"/>
      <c r="M34" s="165"/>
      <c r="N34" s="152"/>
      <c r="O34" s="153"/>
      <c r="P34" s="167"/>
      <c r="Q34" s="193" t="s">
        <v>97</v>
      </c>
      <c r="R34" s="168"/>
      <c r="S34" s="169"/>
      <c r="AA34" s="13"/>
    </row>
    <row r="35" spans="1:27" ht="18" customHeight="1">
      <c r="A35" s="142">
        <v>31</v>
      </c>
      <c r="B35" s="143" t="s">
        <v>73</v>
      </c>
      <c r="C35" s="144"/>
      <c r="D35" s="145"/>
      <c r="E35" s="146"/>
      <c r="F35" s="147"/>
      <c r="G35" s="147"/>
      <c r="H35" s="148"/>
      <c r="I35" s="149"/>
      <c r="J35" s="150"/>
      <c r="K35" s="150"/>
      <c r="L35" s="151"/>
      <c r="M35" s="150"/>
      <c r="N35" s="152"/>
      <c r="O35" s="153"/>
      <c r="P35" s="170"/>
      <c r="Q35" s="193" t="s">
        <v>97</v>
      </c>
      <c r="R35" s="155"/>
      <c r="S35" s="156"/>
      <c r="AA35" s="13"/>
    </row>
    <row r="36" spans="1:27" ht="18" customHeight="1">
      <c r="A36" s="142">
        <v>32</v>
      </c>
      <c r="B36" s="143" t="s">
        <v>73</v>
      </c>
      <c r="C36" s="144"/>
      <c r="D36" s="145"/>
      <c r="E36" s="146"/>
      <c r="F36" s="147"/>
      <c r="G36" s="147"/>
      <c r="H36" s="148"/>
      <c r="I36" s="149"/>
      <c r="J36" s="150"/>
      <c r="K36" s="150"/>
      <c r="L36" s="151"/>
      <c r="M36" s="150"/>
      <c r="N36" s="152"/>
      <c r="O36" s="153"/>
      <c r="P36" s="170"/>
      <c r="Q36" s="193" t="s">
        <v>97</v>
      </c>
      <c r="R36" s="155"/>
      <c r="S36" s="156"/>
      <c r="AA36" s="13"/>
    </row>
    <row r="37" spans="1:27" ht="18" customHeight="1">
      <c r="A37" s="142">
        <v>33</v>
      </c>
      <c r="B37" s="143" t="s">
        <v>73</v>
      </c>
      <c r="C37" s="144"/>
      <c r="D37" s="145"/>
      <c r="E37" s="146"/>
      <c r="F37" s="147"/>
      <c r="G37" s="147"/>
      <c r="H37" s="148"/>
      <c r="I37" s="149"/>
      <c r="J37" s="150"/>
      <c r="K37" s="150"/>
      <c r="L37" s="151"/>
      <c r="M37" s="150"/>
      <c r="N37" s="152"/>
      <c r="O37" s="153"/>
      <c r="P37" s="170"/>
      <c r="Q37" s="193" t="s">
        <v>97</v>
      </c>
      <c r="R37" s="155"/>
      <c r="S37" s="156"/>
      <c r="AA37" s="13"/>
    </row>
    <row r="38" spans="1:27" ht="18" customHeight="1">
      <c r="A38" s="142">
        <v>34</v>
      </c>
      <c r="B38" s="143" t="s">
        <v>73</v>
      </c>
      <c r="C38" s="144"/>
      <c r="D38" s="145"/>
      <c r="E38" s="146"/>
      <c r="F38" s="147"/>
      <c r="G38" s="147"/>
      <c r="H38" s="148"/>
      <c r="I38" s="149"/>
      <c r="J38" s="150"/>
      <c r="K38" s="150"/>
      <c r="L38" s="151"/>
      <c r="M38" s="150"/>
      <c r="N38" s="152"/>
      <c r="O38" s="153"/>
      <c r="P38" s="170"/>
      <c r="Q38" s="193" t="s">
        <v>97</v>
      </c>
      <c r="R38" s="155"/>
      <c r="S38" s="156"/>
      <c r="AA38" s="13"/>
    </row>
    <row r="39" spans="1:27" ht="18" customHeight="1">
      <c r="A39" s="157">
        <v>35</v>
      </c>
      <c r="B39" s="158" t="s">
        <v>73</v>
      </c>
      <c r="C39" s="159"/>
      <c r="D39" s="160"/>
      <c r="E39" s="161"/>
      <c r="F39" s="162"/>
      <c r="G39" s="162"/>
      <c r="H39" s="163"/>
      <c r="I39" s="164"/>
      <c r="J39" s="165"/>
      <c r="K39" s="165"/>
      <c r="L39" s="166"/>
      <c r="M39" s="165"/>
      <c r="N39" s="152"/>
      <c r="O39" s="153"/>
      <c r="P39" s="167"/>
      <c r="Q39" s="193" t="s">
        <v>97</v>
      </c>
      <c r="R39" s="168"/>
      <c r="S39" s="169"/>
      <c r="AA39" s="13"/>
    </row>
    <row r="40" spans="1:27" ht="18" customHeight="1">
      <c r="A40" s="142">
        <v>36</v>
      </c>
      <c r="B40" s="143" t="s">
        <v>73</v>
      </c>
      <c r="C40" s="144"/>
      <c r="D40" s="145"/>
      <c r="E40" s="146"/>
      <c r="F40" s="147"/>
      <c r="G40" s="147"/>
      <c r="H40" s="148"/>
      <c r="I40" s="149"/>
      <c r="J40" s="150"/>
      <c r="K40" s="150"/>
      <c r="L40" s="151"/>
      <c r="M40" s="150"/>
      <c r="N40" s="152"/>
      <c r="O40" s="153"/>
      <c r="P40" s="170"/>
      <c r="Q40" s="193" t="s">
        <v>97</v>
      </c>
      <c r="R40" s="155"/>
      <c r="S40" s="156"/>
      <c r="AA40" s="13"/>
    </row>
    <row r="41" spans="1:27" ht="18" customHeight="1">
      <c r="A41" s="142">
        <v>37</v>
      </c>
      <c r="B41" s="143" t="s">
        <v>73</v>
      </c>
      <c r="C41" s="144"/>
      <c r="D41" s="145"/>
      <c r="E41" s="146"/>
      <c r="F41" s="147"/>
      <c r="G41" s="147"/>
      <c r="H41" s="148"/>
      <c r="I41" s="149"/>
      <c r="J41" s="150"/>
      <c r="K41" s="150"/>
      <c r="L41" s="151"/>
      <c r="M41" s="150"/>
      <c r="N41" s="152"/>
      <c r="O41" s="153"/>
      <c r="P41" s="170"/>
      <c r="Q41" s="193" t="s">
        <v>97</v>
      </c>
      <c r="R41" s="155"/>
      <c r="S41" s="156"/>
      <c r="AA41" s="13"/>
    </row>
    <row r="42" spans="1:27" ht="18" customHeight="1">
      <c r="A42" s="142">
        <v>38</v>
      </c>
      <c r="B42" s="143" t="s">
        <v>73</v>
      </c>
      <c r="C42" s="144"/>
      <c r="D42" s="145"/>
      <c r="E42" s="146"/>
      <c r="F42" s="147"/>
      <c r="G42" s="147"/>
      <c r="H42" s="148"/>
      <c r="I42" s="149"/>
      <c r="J42" s="150"/>
      <c r="K42" s="150"/>
      <c r="L42" s="151"/>
      <c r="M42" s="150"/>
      <c r="N42" s="152"/>
      <c r="O42" s="153"/>
      <c r="P42" s="170"/>
      <c r="Q42" s="193" t="s">
        <v>97</v>
      </c>
      <c r="R42" s="155"/>
      <c r="S42" s="156"/>
      <c r="AA42" s="13"/>
    </row>
    <row r="43" spans="1:27" ht="18" customHeight="1">
      <c r="A43" s="142">
        <v>39</v>
      </c>
      <c r="B43" s="143" t="s">
        <v>73</v>
      </c>
      <c r="C43" s="144"/>
      <c r="D43" s="145"/>
      <c r="E43" s="146"/>
      <c r="F43" s="147"/>
      <c r="G43" s="147"/>
      <c r="H43" s="148"/>
      <c r="I43" s="149"/>
      <c r="J43" s="150"/>
      <c r="K43" s="150"/>
      <c r="L43" s="151"/>
      <c r="M43" s="150"/>
      <c r="N43" s="152"/>
      <c r="O43" s="153"/>
      <c r="P43" s="170"/>
      <c r="Q43" s="193" t="s">
        <v>97</v>
      </c>
      <c r="R43" s="155"/>
      <c r="S43" s="156"/>
      <c r="AA43" s="13"/>
    </row>
    <row r="44" spans="1:27" ht="18" customHeight="1">
      <c r="A44" s="157">
        <v>40</v>
      </c>
      <c r="B44" s="158" t="s">
        <v>73</v>
      </c>
      <c r="C44" s="159"/>
      <c r="D44" s="160"/>
      <c r="E44" s="161"/>
      <c r="F44" s="162"/>
      <c r="G44" s="162"/>
      <c r="H44" s="163"/>
      <c r="I44" s="164"/>
      <c r="J44" s="165"/>
      <c r="K44" s="165"/>
      <c r="L44" s="166"/>
      <c r="M44" s="165"/>
      <c r="N44" s="152"/>
      <c r="O44" s="153"/>
      <c r="P44" s="167"/>
      <c r="Q44" s="193" t="s">
        <v>97</v>
      </c>
      <c r="R44" s="168"/>
      <c r="S44" s="169"/>
      <c r="AA44" s="13"/>
    </row>
    <row r="45" spans="1:27" ht="18" customHeight="1">
      <c r="A45" s="142">
        <v>41</v>
      </c>
      <c r="B45" s="143" t="s">
        <v>73</v>
      </c>
      <c r="C45" s="144"/>
      <c r="D45" s="145"/>
      <c r="E45" s="146"/>
      <c r="F45" s="147"/>
      <c r="G45" s="147"/>
      <c r="H45" s="148"/>
      <c r="I45" s="149"/>
      <c r="J45" s="150"/>
      <c r="K45" s="150"/>
      <c r="L45" s="151"/>
      <c r="M45" s="150"/>
      <c r="N45" s="152"/>
      <c r="O45" s="153"/>
      <c r="P45" s="170"/>
      <c r="Q45" s="193" t="s">
        <v>97</v>
      </c>
      <c r="R45" s="155"/>
      <c r="S45" s="156"/>
      <c r="AA45" s="13"/>
    </row>
    <row r="46" spans="1:27" ht="18" customHeight="1">
      <c r="A46" s="142">
        <v>42</v>
      </c>
      <c r="B46" s="143" t="s">
        <v>73</v>
      </c>
      <c r="C46" s="144"/>
      <c r="D46" s="145"/>
      <c r="E46" s="146"/>
      <c r="F46" s="147"/>
      <c r="G46" s="147"/>
      <c r="H46" s="148"/>
      <c r="I46" s="149"/>
      <c r="J46" s="150"/>
      <c r="K46" s="150"/>
      <c r="L46" s="151"/>
      <c r="M46" s="150"/>
      <c r="N46" s="152"/>
      <c r="O46" s="153"/>
      <c r="P46" s="170"/>
      <c r="Q46" s="193" t="s">
        <v>97</v>
      </c>
      <c r="R46" s="155"/>
      <c r="S46" s="156"/>
      <c r="AA46" s="13"/>
    </row>
    <row r="47" spans="1:27" ht="18" customHeight="1">
      <c r="A47" s="142">
        <v>43</v>
      </c>
      <c r="B47" s="143" t="s">
        <v>73</v>
      </c>
      <c r="C47" s="144"/>
      <c r="D47" s="145"/>
      <c r="E47" s="146"/>
      <c r="F47" s="147"/>
      <c r="G47" s="147"/>
      <c r="H47" s="148"/>
      <c r="I47" s="149"/>
      <c r="J47" s="150"/>
      <c r="K47" s="150"/>
      <c r="L47" s="151"/>
      <c r="M47" s="150"/>
      <c r="N47" s="152"/>
      <c r="O47" s="153"/>
      <c r="P47" s="170"/>
      <c r="Q47" s="193" t="s">
        <v>97</v>
      </c>
      <c r="R47" s="155"/>
      <c r="S47" s="156"/>
      <c r="AA47" s="13"/>
    </row>
    <row r="48" spans="1:27" ht="18" customHeight="1">
      <c r="A48" s="142">
        <v>44</v>
      </c>
      <c r="B48" s="143" t="s">
        <v>73</v>
      </c>
      <c r="C48" s="144"/>
      <c r="D48" s="145"/>
      <c r="E48" s="146"/>
      <c r="F48" s="147"/>
      <c r="G48" s="147"/>
      <c r="H48" s="148"/>
      <c r="I48" s="149"/>
      <c r="J48" s="150"/>
      <c r="K48" s="150"/>
      <c r="L48" s="151"/>
      <c r="M48" s="150"/>
      <c r="N48" s="152"/>
      <c r="O48" s="153"/>
      <c r="P48" s="170"/>
      <c r="Q48" s="193" t="s">
        <v>97</v>
      </c>
      <c r="R48" s="155"/>
      <c r="S48" s="156"/>
      <c r="AA48" s="13"/>
    </row>
    <row r="49" spans="1:27" ht="18" customHeight="1">
      <c r="A49" s="157">
        <v>45</v>
      </c>
      <c r="B49" s="158" t="s">
        <v>73</v>
      </c>
      <c r="C49" s="159"/>
      <c r="D49" s="160"/>
      <c r="E49" s="161"/>
      <c r="F49" s="162"/>
      <c r="G49" s="162"/>
      <c r="H49" s="163"/>
      <c r="I49" s="164"/>
      <c r="J49" s="165"/>
      <c r="K49" s="165"/>
      <c r="L49" s="166"/>
      <c r="M49" s="165"/>
      <c r="N49" s="152"/>
      <c r="O49" s="153"/>
      <c r="P49" s="167"/>
      <c r="Q49" s="193" t="s">
        <v>97</v>
      </c>
      <c r="R49" s="168"/>
      <c r="S49" s="169"/>
      <c r="AA49" s="13"/>
    </row>
    <row r="50" spans="1:27" ht="18" customHeight="1">
      <c r="A50" s="142">
        <v>46</v>
      </c>
      <c r="B50" s="143" t="s">
        <v>73</v>
      </c>
      <c r="C50" s="144"/>
      <c r="D50" s="145"/>
      <c r="E50" s="146"/>
      <c r="F50" s="147"/>
      <c r="G50" s="147"/>
      <c r="H50" s="148"/>
      <c r="I50" s="149"/>
      <c r="J50" s="150"/>
      <c r="K50" s="150"/>
      <c r="L50" s="151"/>
      <c r="M50" s="150"/>
      <c r="N50" s="152"/>
      <c r="O50" s="153"/>
      <c r="P50" s="170"/>
      <c r="Q50" s="193" t="s">
        <v>97</v>
      </c>
      <c r="R50" s="155"/>
      <c r="S50" s="156"/>
      <c r="AA50" s="13"/>
    </row>
    <row r="51" spans="1:27" ht="18" customHeight="1">
      <c r="A51" s="142">
        <v>47</v>
      </c>
      <c r="B51" s="143" t="s">
        <v>73</v>
      </c>
      <c r="C51" s="144"/>
      <c r="D51" s="145"/>
      <c r="E51" s="146"/>
      <c r="F51" s="147"/>
      <c r="G51" s="147"/>
      <c r="H51" s="148"/>
      <c r="I51" s="149"/>
      <c r="J51" s="150"/>
      <c r="K51" s="150"/>
      <c r="L51" s="151"/>
      <c r="M51" s="150"/>
      <c r="N51" s="152"/>
      <c r="O51" s="153"/>
      <c r="P51" s="170"/>
      <c r="Q51" s="193" t="s">
        <v>97</v>
      </c>
      <c r="R51" s="155"/>
      <c r="S51" s="156"/>
      <c r="AA51" s="13"/>
    </row>
    <row r="52" spans="1:27" ht="18" customHeight="1">
      <c r="A52" s="142">
        <v>48</v>
      </c>
      <c r="B52" s="143" t="s">
        <v>73</v>
      </c>
      <c r="C52" s="144"/>
      <c r="D52" s="145"/>
      <c r="E52" s="146"/>
      <c r="F52" s="147"/>
      <c r="G52" s="147"/>
      <c r="H52" s="148"/>
      <c r="I52" s="149"/>
      <c r="J52" s="150"/>
      <c r="K52" s="150"/>
      <c r="L52" s="151"/>
      <c r="M52" s="150"/>
      <c r="N52" s="152"/>
      <c r="O52" s="153"/>
      <c r="P52" s="170"/>
      <c r="Q52" s="193" t="s">
        <v>97</v>
      </c>
      <c r="R52" s="155"/>
      <c r="S52" s="156"/>
      <c r="AA52" s="13"/>
    </row>
    <row r="53" spans="1:27" ht="18" customHeight="1">
      <c r="A53" s="142">
        <v>49</v>
      </c>
      <c r="B53" s="143" t="s">
        <v>73</v>
      </c>
      <c r="C53" s="144"/>
      <c r="D53" s="145"/>
      <c r="E53" s="146"/>
      <c r="F53" s="147"/>
      <c r="G53" s="147"/>
      <c r="H53" s="148"/>
      <c r="I53" s="149"/>
      <c r="J53" s="150"/>
      <c r="K53" s="150"/>
      <c r="L53" s="151"/>
      <c r="M53" s="150"/>
      <c r="N53" s="152"/>
      <c r="O53" s="153"/>
      <c r="P53" s="170"/>
      <c r="Q53" s="193" t="s">
        <v>97</v>
      </c>
      <c r="R53" s="155"/>
      <c r="S53" s="156"/>
      <c r="AA53" s="13"/>
    </row>
    <row r="54" spans="1:27" ht="18" customHeight="1">
      <c r="A54" s="157">
        <v>50</v>
      </c>
      <c r="B54" s="158" t="s">
        <v>73</v>
      </c>
      <c r="C54" s="159"/>
      <c r="D54" s="160"/>
      <c r="E54" s="161"/>
      <c r="F54" s="162"/>
      <c r="G54" s="162"/>
      <c r="H54" s="163"/>
      <c r="I54" s="164"/>
      <c r="J54" s="165"/>
      <c r="K54" s="165"/>
      <c r="L54" s="166"/>
      <c r="M54" s="165"/>
      <c r="N54" s="152"/>
      <c r="O54" s="153"/>
      <c r="P54" s="167"/>
      <c r="Q54" s="193" t="s">
        <v>97</v>
      </c>
      <c r="R54" s="168"/>
      <c r="S54" s="169"/>
      <c r="AA54" s="13"/>
    </row>
    <row r="55" spans="1:27" ht="18" customHeight="1">
      <c r="A55" s="142">
        <v>51</v>
      </c>
      <c r="B55" s="143" t="s">
        <v>73</v>
      </c>
      <c r="C55" s="144"/>
      <c r="D55" s="145"/>
      <c r="E55" s="146"/>
      <c r="F55" s="147"/>
      <c r="G55" s="147"/>
      <c r="H55" s="148"/>
      <c r="I55" s="149"/>
      <c r="J55" s="150"/>
      <c r="K55" s="150"/>
      <c r="L55" s="151"/>
      <c r="M55" s="150"/>
      <c r="N55" s="152"/>
      <c r="O55" s="153"/>
      <c r="P55" s="170"/>
      <c r="Q55" s="193" t="s">
        <v>97</v>
      </c>
      <c r="R55" s="155"/>
      <c r="S55" s="156"/>
      <c r="AA55" s="13"/>
    </row>
    <row r="56" spans="1:27" ht="18" customHeight="1">
      <c r="A56" s="142">
        <v>52</v>
      </c>
      <c r="B56" s="143" t="s">
        <v>73</v>
      </c>
      <c r="C56" s="144"/>
      <c r="D56" s="145"/>
      <c r="E56" s="146"/>
      <c r="F56" s="147"/>
      <c r="G56" s="147"/>
      <c r="H56" s="148"/>
      <c r="I56" s="149"/>
      <c r="J56" s="150"/>
      <c r="K56" s="150"/>
      <c r="L56" s="151"/>
      <c r="M56" s="150"/>
      <c r="N56" s="152"/>
      <c r="O56" s="153"/>
      <c r="P56" s="170"/>
      <c r="Q56" s="193" t="s">
        <v>97</v>
      </c>
      <c r="R56" s="155"/>
      <c r="S56" s="156"/>
      <c r="AA56" s="13"/>
    </row>
    <row r="57" spans="1:27" ht="18" customHeight="1">
      <c r="A57" s="142">
        <v>53</v>
      </c>
      <c r="B57" s="143" t="s">
        <v>73</v>
      </c>
      <c r="C57" s="144"/>
      <c r="D57" s="145"/>
      <c r="E57" s="146"/>
      <c r="F57" s="147"/>
      <c r="G57" s="147"/>
      <c r="H57" s="148"/>
      <c r="I57" s="149"/>
      <c r="J57" s="150"/>
      <c r="K57" s="150"/>
      <c r="L57" s="151"/>
      <c r="M57" s="150"/>
      <c r="N57" s="152"/>
      <c r="O57" s="153"/>
      <c r="P57" s="170"/>
      <c r="Q57" s="193" t="s">
        <v>97</v>
      </c>
      <c r="R57" s="155"/>
      <c r="S57" s="156"/>
      <c r="AA57" s="13"/>
    </row>
    <row r="58" spans="1:27" ht="18" customHeight="1">
      <c r="A58" s="142">
        <v>54</v>
      </c>
      <c r="B58" s="143" t="s">
        <v>73</v>
      </c>
      <c r="C58" s="144"/>
      <c r="D58" s="145"/>
      <c r="E58" s="146"/>
      <c r="F58" s="147"/>
      <c r="G58" s="147"/>
      <c r="H58" s="148"/>
      <c r="I58" s="149"/>
      <c r="J58" s="150"/>
      <c r="K58" s="150"/>
      <c r="L58" s="151"/>
      <c r="M58" s="150"/>
      <c r="N58" s="152"/>
      <c r="O58" s="153"/>
      <c r="P58" s="170"/>
      <c r="Q58" s="193" t="s">
        <v>97</v>
      </c>
      <c r="R58" s="155"/>
      <c r="S58" s="156"/>
      <c r="AA58" s="13"/>
    </row>
    <row r="59" spans="1:27" ht="18" customHeight="1">
      <c r="A59" s="157">
        <v>55</v>
      </c>
      <c r="B59" s="158" t="s">
        <v>73</v>
      </c>
      <c r="C59" s="159"/>
      <c r="D59" s="160"/>
      <c r="E59" s="161"/>
      <c r="F59" s="162"/>
      <c r="G59" s="162"/>
      <c r="H59" s="163"/>
      <c r="I59" s="164"/>
      <c r="J59" s="165"/>
      <c r="K59" s="165"/>
      <c r="L59" s="166"/>
      <c r="M59" s="165"/>
      <c r="N59" s="152"/>
      <c r="O59" s="153"/>
      <c r="P59" s="167"/>
      <c r="Q59" s="193" t="s">
        <v>97</v>
      </c>
      <c r="R59" s="168"/>
      <c r="S59" s="169"/>
      <c r="AA59" s="13"/>
    </row>
    <row r="60" spans="1:27" ht="18" customHeight="1">
      <c r="A60" s="142">
        <v>56</v>
      </c>
      <c r="B60" s="143" t="s">
        <v>73</v>
      </c>
      <c r="C60" s="144"/>
      <c r="D60" s="145"/>
      <c r="E60" s="146"/>
      <c r="F60" s="147"/>
      <c r="G60" s="147"/>
      <c r="H60" s="148"/>
      <c r="I60" s="149"/>
      <c r="J60" s="150"/>
      <c r="K60" s="150"/>
      <c r="L60" s="151"/>
      <c r="M60" s="150"/>
      <c r="N60" s="152"/>
      <c r="O60" s="153"/>
      <c r="P60" s="170"/>
      <c r="Q60" s="193" t="s">
        <v>97</v>
      </c>
      <c r="R60" s="155"/>
      <c r="S60" s="156"/>
      <c r="AA60" s="13"/>
    </row>
    <row r="61" spans="1:27" ht="18" customHeight="1">
      <c r="A61" s="142">
        <v>57</v>
      </c>
      <c r="B61" s="143" t="s">
        <v>73</v>
      </c>
      <c r="C61" s="144"/>
      <c r="D61" s="145"/>
      <c r="E61" s="146"/>
      <c r="F61" s="147"/>
      <c r="G61" s="147"/>
      <c r="H61" s="148"/>
      <c r="I61" s="149"/>
      <c r="J61" s="150"/>
      <c r="K61" s="150"/>
      <c r="L61" s="151"/>
      <c r="M61" s="150"/>
      <c r="N61" s="152"/>
      <c r="O61" s="153"/>
      <c r="P61" s="170"/>
      <c r="Q61" s="193" t="s">
        <v>97</v>
      </c>
      <c r="R61" s="155"/>
      <c r="S61" s="156"/>
      <c r="AA61" s="13"/>
    </row>
    <row r="62" spans="1:27" ht="18" customHeight="1">
      <c r="A62" s="142">
        <v>58</v>
      </c>
      <c r="B62" s="143" t="s">
        <v>73</v>
      </c>
      <c r="C62" s="144"/>
      <c r="D62" s="145"/>
      <c r="E62" s="146"/>
      <c r="F62" s="147"/>
      <c r="G62" s="147"/>
      <c r="H62" s="148"/>
      <c r="I62" s="149"/>
      <c r="J62" s="150"/>
      <c r="K62" s="150"/>
      <c r="L62" s="151"/>
      <c r="M62" s="150"/>
      <c r="N62" s="152"/>
      <c r="O62" s="153"/>
      <c r="P62" s="170"/>
      <c r="Q62" s="193" t="s">
        <v>97</v>
      </c>
      <c r="R62" s="155"/>
      <c r="S62" s="156"/>
      <c r="AA62" s="13"/>
    </row>
    <row r="63" spans="1:27" ht="18" customHeight="1">
      <c r="A63" s="142">
        <v>59</v>
      </c>
      <c r="B63" s="143" t="s">
        <v>73</v>
      </c>
      <c r="C63" s="144"/>
      <c r="D63" s="145"/>
      <c r="E63" s="146"/>
      <c r="F63" s="147"/>
      <c r="G63" s="147"/>
      <c r="H63" s="148"/>
      <c r="I63" s="149"/>
      <c r="J63" s="150"/>
      <c r="K63" s="150"/>
      <c r="L63" s="151"/>
      <c r="M63" s="150"/>
      <c r="N63" s="152"/>
      <c r="O63" s="153"/>
      <c r="P63" s="170"/>
      <c r="Q63" s="193" t="s">
        <v>97</v>
      </c>
      <c r="R63" s="155"/>
      <c r="S63" s="156"/>
      <c r="AA63" s="13"/>
    </row>
    <row r="64" spans="1:27" ht="18" customHeight="1">
      <c r="A64" s="157">
        <v>60</v>
      </c>
      <c r="B64" s="158" t="s">
        <v>73</v>
      </c>
      <c r="C64" s="159"/>
      <c r="D64" s="160"/>
      <c r="E64" s="161"/>
      <c r="F64" s="162"/>
      <c r="G64" s="162"/>
      <c r="H64" s="163"/>
      <c r="I64" s="164"/>
      <c r="J64" s="165"/>
      <c r="K64" s="165"/>
      <c r="L64" s="166"/>
      <c r="M64" s="165"/>
      <c r="N64" s="152"/>
      <c r="O64" s="153"/>
      <c r="P64" s="167"/>
      <c r="Q64" s="193" t="s">
        <v>97</v>
      </c>
      <c r="R64" s="168"/>
      <c r="S64" s="169"/>
      <c r="AA64" s="13"/>
    </row>
    <row r="65" spans="1:27" ht="18" customHeight="1">
      <c r="A65" s="142">
        <v>61</v>
      </c>
      <c r="B65" s="143" t="s">
        <v>73</v>
      </c>
      <c r="C65" s="144"/>
      <c r="D65" s="145"/>
      <c r="E65" s="146"/>
      <c r="F65" s="147"/>
      <c r="G65" s="147"/>
      <c r="H65" s="148"/>
      <c r="I65" s="149"/>
      <c r="J65" s="150"/>
      <c r="K65" s="150"/>
      <c r="L65" s="151"/>
      <c r="M65" s="150"/>
      <c r="N65" s="152"/>
      <c r="O65" s="153"/>
      <c r="P65" s="170"/>
      <c r="Q65" s="193" t="s">
        <v>97</v>
      </c>
      <c r="R65" s="155"/>
      <c r="S65" s="156"/>
      <c r="AA65" s="13"/>
    </row>
    <row r="66" spans="1:27" ht="18" customHeight="1">
      <c r="A66" s="142">
        <v>62</v>
      </c>
      <c r="B66" s="143" t="s">
        <v>73</v>
      </c>
      <c r="C66" s="144"/>
      <c r="D66" s="145"/>
      <c r="E66" s="146"/>
      <c r="F66" s="147"/>
      <c r="G66" s="147"/>
      <c r="H66" s="148"/>
      <c r="I66" s="149"/>
      <c r="J66" s="150"/>
      <c r="K66" s="150"/>
      <c r="L66" s="151"/>
      <c r="M66" s="150"/>
      <c r="N66" s="152"/>
      <c r="O66" s="153"/>
      <c r="P66" s="170"/>
      <c r="Q66" s="193" t="s">
        <v>97</v>
      </c>
      <c r="R66" s="155"/>
      <c r="S66" s="156"/>
      <c r="AA66" s="13"/>
    </row>
    <row r="67" spans="1:27" ht="18" customHeight="1">
      <c r="A67" s="142">
        <v>63</v>
      </c>
      <c r="B67" s="143" t="s">
        <v>73</v>
      </c>
      <c r="C67" s="144"/>
      <c r="D67" s="145"/>
      <c r="E67" s="146"/>
      <c r="F67" s="147"/>
      <c r="G67" s="147"/>
      <c r="H67" s="148"/>
      <c r="I67" s="149"/>
      <c r="J67" s="150"/>
      <c r="K67" s="150"/>
      <c r="L67" s="151"/>
      <c r="M67" s="150"/>
      <c r="N67" s="152"/>
      <c r="O67" s="153"/>
      <c r="P67" s="170"/>
      <c r="Q67" s="193" t="s">
        <v>97</v>
      </c>
      <c r="R67" s="155"/>
      <c r="S67" s="156"/>
      <c r="AA67" s="13"/>
    </row>
    <row r="68" spans="1:27" ht="18" customHeight="1">
      <c r="A68" s="142">
        <v>64</v>
      </c>
      <c r="B68" s="143" t="s">
        <v>73</v>
      </c>
      <c r="C68" s="144"/>
      <c r="D68" s="145"/>
      <c r="E68" s="146"/>
      <c r="F68" s="147"/>
      <c r="G68" s="147"/>
      <c r="H68" s="148"/>
      <c r="I68" s="149"/>
      <c r="J68" s="150"/>
      <c r="K68" s="150"/>
      <c r="L68" s="151"/>
      <c r="M68" s="150"/>
      <c r="N68" s="152"/>
      <c r="O68" s="153"/>
      <c r="P68" s="170"/>
      <c r="Q68" s="193" t="s">
        <v>97</v>
      </c>
      <c r="R68" s="155"/>
      <c r="S68" s="156"/>
      <c r="AA68" s="13"/>
    </row>
    <row r="69" spans="1:27" ht="18" customHeight="1">
      <c r="A69" s="157">
        <v>65</v>
      </c>
      <c r="B69" s="158" t="s">
        <v>73</v>
      </c>
      <c r="C69" s="159"/>
      <c r="D69" s="160"/>
      <c r="E69" s="161"/>
      <c r="F69" s="162"/>
      <c r="G69" s="162"/>
      <c r="H69" s="163"/>
      <c r="I69" s="164"/>
      <c r="J69" s="165"/>
      <c r="K69" s="165"/>
      <c r="L69" s="166"/>
      <c r="M69" s="165"/>
      <c r="N69" s="152"/>
      <c r="O69" s="153"/>
      <c r="P69" s="167"/>
      <c r="Q69" s="193" t="s">
        <v>97</v>
      </c>
      <c r="R69" s="168"/>
      <c r="S69" s="169"/>
      <c r="AA69" s="13"/>
    </row>
    <row r="70" spans="1:27" ht="18" customHeight="1">
      <c r="A70" s="142">
        <v>66</v>
      </c>
      <c r="B70" s="143" t="s">
        <v>73</v>
      </c>
      <c r="C70" s="144"/>
      <c r="D70" s="145"/>
      <c r="E70" s="146"/>
      <c r="F70" s="147"/>
      <c r="G70" s="147"/>
      <c r="H70" s="148"/>
      <c r="I70" s="149"/>
      <c r="J70" s="150"/>
      <c r="K70" s="150"/>
      <c r="L70" s="151"/>
      <c r="M70" s="150"/>
      <c r="N70" s="152"/>
      <c r="O70" s="153"/>
      <c r="P70" s="170"/>
      <c r="Q70" s="193" t="s">
        <v>97</v>
      </c>
      <c r="R70" s="155"/>
      <c r="S70" s="156"/>
      <c r="AA70" s="13"/>
    </row>
    <row r="71" spans="1:27" ht="18" customHeight="1">
      <c r="A71" s="142">
        <v>67</v>
      </c>
      <c r="B71" s="143" t="s">
        <v>73</v>
      </c>
      <c r="C71" s="144"/>
      <c r="D71" s="145"/>
      <c r="E71" s="146"/>
      <c r="F71" s="147"/>
      <c r="G71" s="147"/>
      <c r="H71" s="148"/>
      <c r="I71" s="149"/>
      <c r="J71" s="150"/>
      <c r="K71" s="150"/>
      <c r="L71" s="151"/>
      <c r="M71" s="150"/>
      <c r="N71" s="152"/>
      <c r="O71" s="153"/>
      <c r="P71" s="170"/>
      <c r="Q71" s="193" t="s">
        <v>97</v>
      </c>
      <c r="R71" s="155"/>
      <c r="S71" s="156"/>
      <c r="AA71" s="13"/>
    </row>
    <row r="72" spans="1:27" ht="18" customHeight="1">
      <c r="A72" s="142">
        <v>68</v>
      </c>
      <c r="B72" s="143" t="s">
        <v>73</v>
      </c>
      <c r="C72" s="144"/>
      <c r="D72" s="145"/>
      <c r="E72" s="146"/>
      <c r="F72" s="147"/>
      <c r="G72" s="147"/>
      <c r="H72" s="148"/>
      <c r="I72" s="149"/>
      <c r="J72" s="150"/>
      <c r="K72" s="150"/>
      <c r="L72" s="151"/>
      <c r="M72" s="150"/>
      <c r="N72" s="152"/>
      <c r="O72" s="153"/>
      <c r="P72" s="170"/>
      <c r="Q72" s="193" t="s">
        <v>97</v>
      </c>
      <c r="R72" s="155"/>
      <c r="S72" s="156"/>
      <c r="AA72" s="13"/>
    </row>
    <row r="73" spans="1:27" ht="18" customHeight="1">
      <c r="A73" s="142">
        <v>69</v>
      </c>
      <c r="B73" s="143" t="s">
        <v>73</v>
      </c>
      <c r="C73" s="144"/>
      <c r="D73" s="145"/>
      <c r="E73" s="146"/>
      <c r="F73" s="147"/>
      <c r="G73" s="147"/>
      <c r="H73" s="148"/>
      <c r="I73" s="149"/>
      <c r="J73" s="150"/>
      <c r="K73" s="150"/>
      <c r="L73" s="151"/>
      <c r="M73" s="150"/>
      <c r="N73" s="152"/>
      <c r="O73" s="153"/>
      <c r="P73" s="170"/>
      <c r="Q73" s="193" t="s">
        <v>97</v>
      </c>
      <c r="R73" s="155"/>
      <c r="S73" s="156"/>
      <c r="AA73" s="13"/>
    </row>
    <row r="74" spans="1:27" ht="18" customHeight="1">
      <c r="A74" s="157">
        <v>70</v>
      </c>
      <c r="B74" s="158" t="s">
        <v>73</v>
      </c>
      <c r="C74" s="159"/>
      <c r="D74" s="160"/>
      <c r="E74" s="161"/>
      <c r="F74" s="162"/>
      <c r="G74" s="162"/>
      <c r="H74" s="163"/>
      <c r="I74" s="164"/>
      <c r="J74" s="165"/>
      <c r="K74" s="165"/>
      <c r="L74" s="166"/>
      <c r="M74" s="165"/>
      <c r="N74" s="152"/>
      <c r="O74" s="153"/>
      <c r="P74" s="167"/>
      <c r="Q74" s="193" t="s">
        <v>97</v>
      </c>
      <c r="R74" s="168"/>
      <c r="S74" s="169"/>
      <c r="AA74" s="13"/>
    </row>
    <row r="75" spans="1:27" ht="18" customHeight="1">
      <c r="A75" s="142">
        <v>71</v>
      </c>
      <c r="B75" s="143" t="s">
        <v>73</v>
      </c>
      <c r="C75" s="144"/>
      <c r="D75" s="145"/>
      <c r="E75" s="146"/>
      <c r="F75" s="147"/>
      <c r="G75" s="147"/>
      <c r="H75" s="148"/>
      <c r="I75" s="149"/>
      <c r="J75" s="150"/>
      <c r="K75" s="150"/>
      <c r="L75" s="151"/>
      <c r="M75" s="150"/>
      <c r="N75" s="152"/>
      <c r="O75" s="153"/>
      <c r="P75" s="170"/>
      <c r="Q75" s="193" t="s">
        <v>97</v>
      </c>
      <c r="R75" s="155"/>
      <c r="S75" s="156"/>
      <c r="AA75" s="13"/>
    </row>
    <row r="76" spans="1:27" ht="18" customHeight="1">
      <c r="A76" s="142">
        <v>72</v>
      </c>
      <c r="B76" s="143" t="s">
        <v>73</v>
      </c>
      <c r="C76" s="144"/>
      <c r="D76" s="145"/>
      <c r="E76" s="146"/>
      <c r="F76" s="147"/>
      <c r="G76" s="147"/>
      <c r="H76" s="148"/>
      <c r="I76" s="149"/>
      <c r="J76" s="150"/>
      <c r="K76" s="150"/>
      <c r="L76" s="151"/>
      <c r="M76" s="150"/>
      <c r="N76" s="152"/>
      <c r="O76" s="153"/>
      <c r="P76" s="170"/>
      <c r="Q76" s="193" t="s">
        <v>97</v>
      </c>
      <c r="R76" s="155"/>
      <c r="S76" s="156"/>
      <c r="AA76" s="13"/>
    </row>
    <row r="77" spans="1:27" ht="18" customHeight="1">
      <c r="A77" s="142">
        <v>73</v>
      </c>
      <c r="B77" s="143" t="s">
        <v>73</v>
      </c>
      <c r="C77" s="144"/>
      <c r="D77" s="145"/>
      <c r="E77" s="146"/>
      <c r="F77" s="147"/>
      <c r="G77" s="147"/>
      <c r="H77" s="148"/>
      <c r="I77" s="149"/>
      <c r="J77" s="150"/>
      <c r="K77" s="150"/>
      <c r="L77" s="151"/>
      <c r="M77" s="150"/>
      <c r="N77" s="152"/>
      <c r="O77" s="153"/>
      <c r="P77" s="170"/>
      <c r="Q77" s="193" t="s">
        <v>97</v>
      </c>
      <c r="R77" s="155"/>
      <c r="S77" s="156"/>
      <c r="AA77" s="13"/>
    </row>
    <row r="78" spans="1:27" ht="18" customHeight="1">
      <c r="A78" s="142">
        <v>74</v>
      </c>
      <c r="B78" s="143" t="s">
        <v>73</v>
      </c>
      <c r="C78" s="144"/>
      <c r="D78" s="145"/>
      <c r="E78" s="146"/>
      <c r="F78" s="147"/>
      <c r="G78" s="147"/>
      <c r="H78" s="148"/>
      <c r="I78" s="149"/>
      <c r="J78" s="150"/>
      <c r="K78" s="150"/>
      <c r="L78" s="151"/>
      <c r="M78" s="150"/>
      <c r="N78" s="152"/>
      <c r="O78" s="153"/>
      <c r="P78" s="170"/>
      <c r="Q78" s="193" t="s">
        <v>97</v>
      </c>
      <c r="R78" s="155"/>
      <c r="S78" s="156"/>
      <c r="AA78" s="13"/>
    </row>
    <row r="79" spans="1:27" ht="18" customHeight="1">
      <c r="A79" s="157">
        <v>75</v>
      </c>
      <c r="B79" s="158" t="s">
        <v>73</v>
      </c>
      <c r="C79" s="159"/>
      <c r="D79" s="160"/>
      <c r="E79" s="161"/>
      <c r="F79" s="162"/>
      <c r="G79" s="162"/>
      <c r="H79" s="163"/>
      <c r="I79" s="164"/>
      <c r="J79" s="165"/>
      <c r="K79" s="165"/>
      <c r="L79" s="166"/>
      <c r="M79" s="165"/>
      <c r="N79" s="152"/>
      <c r="O79" s="153"/>
      <c r="P79" s="167"/>
      <c r="Q79" s="193" t="s">
        <v>97</v>
      </c>
      <c r="R79" s="168"/>
      <c r="S79" s="169"/>
      <c r="AA79" s="13"/>
    </row>
    <row r="80" spans="1:27" ht="18" customHeight="1">
      <c r="A80" s="142">
        <v>76</v>
      </c>
      <c r="B80" s="143" t="s">
        <v>73</v>
      </c>
      <c r="C80" s="144"/>
      <c r="D80" s="145"/>
      <c r="E80" s="146"/>
      <c r="F80" s="147"/>
      <c r="G80" s="147"/>
      <c r="H80" s="148"/>
      <c r="I80" s="149"/>
      <c r="J80" s="150"/>
      <c r="K80" s="150"/>
      <c r="L80" s="151"/>
      <c r="M80" s="150"/>
      <c r="N80" s="152"/>
      <c r="O80" s="153"/>
      <c r="P80" s="170"/>
      <c r="Q80" s="193" t="s">
        <v>97</v>
      </c>
      <c r="R80" s="155"/>
      <c r="S80" s="156"/>
      <c r="AA80" s="13"/>
    </row>
    <row r="81" spans="1:27" ht="18" customHeight="1">
      <c r="A81" s="142">
        <v>77</v>
      </c>
      <c r="B81" s="143" t="s">
        <v>73</v>
      </c>
      <c r="C81" s="144"/>
      <c r="D81" s="145"/>
      <c r="E81" s="146"/>
      <c r="F81" s="147"/>
      <c r="G81" s="147"/>
      <c r="H81" s="148"/>
      <c r="I81" s="149"/>
      <c r="J81" s="150"/>
      <c r="K81" s="150"/>
      <c r="L81" s="151"/>
      <c r="M81" s="150"/>
      <c r="N81" s="152"/>
      <c r="O81" s="153"/>
      <c r="P81" s="170"/>
      <c r="Q81" s="193" t="s">
        <v>97</v>
      </c>
      <c r="R81" s="155"/>
      <c r="S81" s="156"/>
      <c r="AA81" s="13"/>
    </row>
    <row r="82" spans="1:27" ht="18" customHeight="1">
      <c r="A82" s="142">
        <v>78</v>
      </c>
      <c r="B82" s="143" t="s">
        <v>73</v>
      </c>
      <c r="C82" s="144"/>
      <c r="D82" s="145"/>
      <c r="E82" s="146"/>
      <c r="F82" s="147"/>
      <c r="G82" s="147"/>
      <c r="H82" s="148"/>
      <c r="I82" s="149"/>
      <c r="J82" s="150"/>
      <c r="K82" s="150"/>
      <c r="L82" s="151"/>
      <c r="M82" s="150"/>
      <c r="N82" s="152"/>
      <c r="O82" s="153"/>
      <c r="P82" s="170"/>
      <c r="Q82" s="193" t="s">
        <v>97</v>
      </c>
      <c r="R82" s="155"/>
      <c r="S82" s="156"/>
      <c r="AA82" s="13"/>
    </row>
    <row r="83" spans="1:27" ht="18" customHeight="1">
      <c r="A83" s="142">
        <v>79</v>
      </c>
      <c r="B83" s="143" t="s">
        <v>73</v>
      </c>
      <c r="C83" s="144"/>
      <c r="D83" s="145"/>
      <c r="E83" s="146"/>
      <c r="F83" s="147"/>
      <c r="G83" s="147"/>
      <c r="H83" s="148"/>
      <c r="I83" s="149"/>
      <c r="J83" s="150"/>
      <c r="K83" s="150"/>
      <c r="L83" s="151"/>
      <c r="M83" s="150"/>
      <c r="N83" s="152"/>
      <c r="O83" s="153"/>
      <c r="P83" s="170"/>
      <c r="Q83" s="193" t="s">
        <v>97</v>
      </c>
      <c r="R83" s="155"/>
      <c r="S83" s="156"/>
      <c r="AA83" s="13"/>
    </row>
    <row r="84" spans="1:27" ht="18" customHeight="1">
      <c r="A84" s="157">
        <v>80</v>
      </c>
      <c r="B84" s="158" t="s">
        <v>73</v>
      </c>
      <c r="C84" s="159"/>
      <c r="D84" s="160"/>
      <c r="E84" s="161"/>
      <c r="F84" s="162"/>
      <c r="G84" s="162"/>
      <c r="H84" s="163"/>
      <c r="I84" s="164"/>
      <c r="J84" s="165"/>
      <c r="K84" s="165"/>
      <c r="L84" s="166"/>
      <c r="M84" s="165"/>
      <c r="N84" s="152"/>
      <c r="O84" s="153"/>
      <c r="P84" s="167"/>
      <c r="Q84" s="193" t="s">
        <v>97</v>
      </c>
      <c r="R84" s="168"/>
      <c r="S84" s="169"/>
      <c r="AA84" s="13"/>
    </row>
    <row r="85" spans="1:27" ht="18" customHeight="1">
      <c r="A85" s="142">
        <v>81</v>
      </c>
      <c r="B85" s="143" t="s">
        <v>73</v>
      </c>
      <c r="C85" s="144"/>
      <c r="D85" s="145"/>
      <c r="E85" s="146"/>
      <c r="F85" s="147"/>
      <c r="G85" s="147"/>
      <c r="H85" s="148"/>
      <c r="I85" s="149"/>
      <c r="J85" s="150"/>
      <c r="K85" s="150"/>
      <c r="L85" s="151"/>
      <c r="M85" s="150"/>
      <c r="N85" s="152"/>
      <c r="O85" s="153"/>
      <c r="P85" s="170"/>
      <c r="Q85" s="193" t="s">
        <v>97</v>
      </c>
      <c r="R85" s="155"/>
      <c r="S85" s="156"/>
      <c r="AA85" s="13"/>
    </row>
    <row r="86" spans="1:27" ht="18" customHeight="1">
      <c r="A86" s="142">
        <v>82</v>
      </c>
      <c r="B86" s="143" t="s">
        <v>73</v>
      </c>
      <c r="C86" s="144"/>
      <c r="D86" s="145"/>
      <c r="E86" s="146"/>
      <c r="F86" s="147"/>
      <c r="G86" s="147"/>
      <c r="H86" s="148"/>
      <c r="I86" s="149"/>
      <c r="J86" s="150"/>
      <c r="K86" s="150"/>
      <c r="L86" s="151"/>
      <c r="M86" s="150"/>
      <c r="N86" s="152"/>
      <c r="O86" s="153"/>
      <c r="P86" s="170"/>
      <c r="Q86" s="193" t="s">
        <v>97</v>
      </c>
      <c r="R86" s="155"/>
      <c r="S86" s="156"/>
      <c r="AA86" s="13"/>
    </row>
    <row r="87" spans="1:27" ht="18" customHeight="1">
      <c r="A87" s="142">
        <v>83</v>
      </c>
      <c r="B87" s="143" t="s">
        <v>73</v>
      </c>
      <c r="C87" s="144"/>
      <c r="D87" s="145"/>
      <c r="E87" s="146"/>
      <c r="F87" s="147"/>
      <c r="G87" s="147"/>
      <c r="H87" s="148"/>
      <c r="I87" s="149"/>
      <c r="J87" s="150"/>
      <c r="K87" s="150"/>
      <c r="L87" s="151"/>
      <c r="M87" s="150"/>
      <c r="N87" s="152"/>
      <c r="O87" s="153"/>
      <c r="P87" s="170"/>
      <c r="Q87" s="193" t="s">
        <v>97</v>
      </c>
      <c r="R87" s="155"/>
      <c r="S87" s="156"/>
      <c r="AA87" s="13"/>
    </row>
    <row r="88" spans="1:27" ht="18" customHeight="1">
      <c r="A88" s="142">
        <v>84</v>
      </c>
      <c r="B88" s="143" t="s">
        <v>73</v>
      </c>
      <c r="C88" s="144"/>
      <c r="D88" s="145"/>
      <c r="E88" s="146"/>
      <c r="F88" s="147"/>
      <c r="G88" s="147"/>
      <c r="H88" s="148"/>
      <c r="I88" s="149"/>
      <c r="J88" s="150"/>
      <c r="K88" s="150"/>
      <c r="L88" s="151"/>
      <c r="M88" s="150"/>
      <c r="N88" s="152"/>
      <c r="O88" s="153"/>
      <c r="P88" s="170"/>
      <c r="Q88" s="193" t="s">
        <v>97</v>
      </c>
      <c r="R88" s="155"/>
      <c r="S88" s="156"/>
      <c r="AA88" s="13"/>
    </row>
    <row r="89" spans="1:27" ht="18" customHeight="1">
      <c r="A89" s="157">
        <v>85</v>
      </c>
      <c r="B89" s="158" t="s">
        <v>73</v>
      </c>
      <c r="C89" s="159"/>
      <c r="D89" s="160"/>
      <c r="E89" s="161"/>
      <c r="F89" s="162"/>
      <c r="G89" s="162"/>
      <c r="H89" s="163"/>
      <c r="I89" s="164"/>
      <c r="J89" s="165"/>
      <c r="K89" s="165"/>
      <c r="L89" s="166"/>
      <c r="M89" s="165"/>
      <c r="N89" s="152"/>
      <c r="O89" s="153"/>
      <c r="P89" s="167"/>
      <c r="Q89" s="193" t="s">
        <v>97</v>
      </c>
      <c r="R89" s="168"/>
      <c r="S89" s="169"/>
      <c r="AA89" s="13"/>
    </row>
    <row r="90" spans="1:27" ht="18" customHeight="1">
      <c r="A90" s="142">
        <v>86</v>
      </c>
      <c r="B90" s="143" t="s">
        <v>73</v>
      </c>
      <c r="C90" s="144"/>
      <c r="D90" s="145"/>
      <c r="E90" s="146"/>
      <c r="F90" s="147"/>
      <c r="G90" s="147"/>
      <c r="H90" s="148"/>
      <c r="I90" s="149"/>
      <c r="J90" s="150"/>
      <c r="K90" s="150"/>
      <c r="L90" s="151"/>
      <c r="M90" s="150"/>
      <c r="N90" s="152"/>
      <c r="O90" s="153"/>
      <c r="P90" s="170"/>
      <c r="Q90" s="193" t="s">
        <v>97</v>
      </c>
      <c r="R90" s="155"/>
      <c r="S90" s="156"/>
      <c r="AA90" s="13"/>
    </row>
    <row r="91" spans="1:27" ht="18" customHeight="1">
      <c r="A91" s="142">
        <v>87</v>
      </c>
      <c r="B91" s="143" t="s">
        <v>73</v>
      </c>
      <c r="C91" s="144"/>
      <c r="D91" s="145"/>
      <c r="E91" s="146"/>
      <c r="F91" s="147"/>
      <c r="G91" s="147"/>
      <c r="H91" s="148"/>
      <c r="I91" s="149"/>
      <c r="J91" s="150"/>
      <c r="K91" s="150"/>
      <c r="L91" s="151"/>
      <c r="M91" s="150"/>
      <c r="N91" s="152"/>
      <c r="O91" s="153"/>
      <c r="P91" s="170"/>
      <c r="Q91" s="193" t="s">
        <v>97</v>
      </c>
      <c r="R91" s="155"/>
      <c r="S91" s="156"/>
      <c r="AA91" s="13"/>
    </row>
    <row r="92" spans="1:27" ht="18" customHeight="1">
      <c r="A92" s="142">
        <v>88</v>
      </c>
      <c r="B92" s="143" t="s">
        <v>73</v>
      </c>
      <c r="C92" s="144"/>
      <c r="D92" s="145"/>
      <c r="E92" s="146"/>
      <c r="F92" s="147"/>
      <c r="G92" s="147"/>
      <c r="H92" s="148"/>
      <c r="I92" s="149"/>
      <c r="J92" s="150"/>
      <c r="K92" s="150"/>
      <c r="L92" s="151"/>
      <c r="M92" s="150"/>
      <c r="N92" s="152"/>
      <c r="O92" s="153"/>
      <c r="P92" s="170"/>
      <c r="Q92" s="193" t="s">
        <v>97</v>
      </c>
      <c r="R92" s="155"/>
      <c r="S92" s="156"/>
      <c r="AA92" s="13"/>
    </row>
    <row r="93" spans="1:27" ht="18" customHeight="1">
      <c r="A93" s="142">
        <v>89</v>
      </c>
      <c r="B93" s="143" t="s">
        <v>73</v>
      </c>
      <c r="C93" s="144"/>
      <c r="D93" s="145"/>
      <c r="E93" s="146"/>
      <c r="F93" s="147"/>
      <c r="G93" s="147"/>
      <c r="H93" s="148"/>
      <c r="I93" s="149"/>
      <c r="J93" s="150"/>
      <c r="K93" s="150"/>
      <c r="L93" s="151"/>
      <c r="M93" s="150"/>
      <c r="N93" s="152"/>
      <c r="O93" s="153"/>
      <c r="P93" s="170"/>
      <c r="Q93" s="193" t="s">
        <v>97</v>
      </c>
      <c r="R93" s="155"/>
      <c r="S93" s="156"/>
      <c r="AA93" s="13"/>
    </row>
    <row r="94" spans="1:27" ht="18" customHeight="1">
      <c r="A94" s="157">
        <v>90</v>
      </c>
      <c r="B94" s="158" t="s">
        <v>73</v>
      </c>
      <c r="C94" s="159"/>
      <c r="D94" s="160"/>
      <c r="E94" s="161"/>
      <c r="F94" s="162"/>
      <c r="G94" s="162"/>
      <c r="H94" s="163"/>
      <c r="I94" s="164"/>
      <c r="J94" s="165"/>
      <c r="K94" s="165"/>
      <c r="L94" s="166"/>
      <c r="M94" s="165"/>
      <c r="N94" s="152"/>
      <c r="O94" s="153"/>
      <c r="P94" s="167"/>
      <c r="Q94" s="193" t="s">
        <v>97</v>
      </c>
      <c r="R94" s="168"/>
      <c r="S94" s="169"/>
      <c r="AA94" s="13"/>
    </row>
    <row r="95" spans="1:27" ht="18" customHeight="1">
      <c r="A95" s="142">
        <v>91</v>
      </c>
      <c r="B95" s="143" t="s">
        <v>73</v>
      </c>
      <c r="C95" s="144"/>
      <c r="D95" s="145"/>
      <c r="E95" s="146"/>
      <c r="F95" s="147"/>
      <c r="G95" s="147"/>
      <c r="H95" s="148"/>
      <c r="I95" s="149"/>
      <c r="J95" s="150"/>
      <c r="K95" s="150"/>
      <c r="L95" s="151"/>
      <c r="M95" s="150"/>
      <c r="N95" s="152"/>
      <c r="O95" s="153"/>
      <c r="P95" s="170"/>
      <c r="Q95" s="193" t="s">
        <v>97</v>
      </c>
      <c r="R95" s="155"/>
      <c r="S95" s="156"/>
      <c r="AA95" s="13"/>
    </row>
    <row r="96" spans="1:27" ht="18" customHeight="1">
      <c r="A96" s="142">
        <v>92</v>
      </c>
      <c r="B96" s="143" t="s">
        <v>73</v>
      </c>
      <c r="C96" s="144"/>
      <c r="D96" s="145"/>
      <c r="E96" s="146"/>
      <c r="F96" s="147"/>
      <c r="G96" s="147"/>
      <c r="H96" s="148"/>
      <c r="I96" s="149"/>
      <c r="J96" s="150"/>
      <c r="K96" s="150"/>
      <c r="L96" s="151"/>
      <c r="M96" s="150"/>
      <c r="N96" s="152"/>
      <c r="O96" s="153"/>
      <c r="P96" s="170"/>
      <c r="Q96" s="193" t="s">
        <v>97</v>
      </c>
      <c r="R96" s="155"/>
      <c r="S96" s="156"/>
      <c r="AA96" s="13"/>
    </row>
    <row r="97" spans="1:45" ht="18" customHeight="1">
      <c r="A97" s="142">
        <v>93</v>
      </c>
      <c r="B97" s="143" t="s">
        <v>73</v>
      </c>
      <c r="C97" s="144"/>
      <c r="D97" s="145"/>
      <c r="E97" s="146"/>
      <c r="F97" s="147"/>
      <c r="G97" s="147"/>
      <c r="H97" s="148"/>
      <c r="I97" s="149"/>
      <c r="J97" s="150"/>
      <c r="K97" s="150"/>
      <c r="L97" s="151"/>
      <c r="M97" s="150"/>
      <c r="N97" s="152"/>
      <c r="O97" s="153"/>
      <c r="P97" s="170"/>
      <c r="Q97" s="193" t="s">
        <v>97</v>
      </c>
      <c r="R97" s="155"/>
      <c r="S97" s="156"/>
      <c r="AA97" s="13"/>
    </row>
    <row r="98" spans="1:45" ht="18" customHeight="1">
      <c r="A98" s="142">
        <v>94</v>
      </c>
      <c r="B98" s="143" t="s">
        <v>73</v>
      </c>
      <c r="C98" s="144"/>
      <c r="D98" s="145"/>
      <c r="E98" s="146"/>
      <c r="F98" s="147"/>
      <c r="G98" s="147"/>
      <c r="H98" s="148"/>
      <c r="I98" s="149"/>
      <c r="J98" s="150"/>
      <c r="K98" s="150"/>
      <c r="L98" s="151"/>
      <c r="M98" s="150"/>
      <c r="N98" s="152"/>
      <c r="O98" s="153"/>
      <c r="P98" s="170"/>
      <c r="Q98" s="193" t="s">
        <v>97</v>
      </c>
      <c r="R98" s="155"/>
      <c r="S98" s="156"/>
      <c r="AA98" s="13"/>
    </row>
    <row r="99" spans="1:45" ht="18" customHeight="1">
      <c r="A99" s="157">
        <v>95</v>
      </c>
      <c r="B99" s="158" t="s">
        <v>73</v>
      </c>
      <c r="C99" s="159"/>
      <c r="D99" s="160"/>
      <c r="E99" s="161"/>
      <c r="F99" s="162"/>
      <c r="G99" s="162"/>
      <c r="H99" s="163"/>
      <c r="I99" s="164"/>
      <c r="J99" s="165"/>
      <c r="K99" s="165"/>
      <c r="L99" s="166"/>
      <c r="M99" s="165"/>
      <c r="N99" s="152"/>
      <c r="O99" s="153"/>
      <c r="P99" s="167"/>
      <c r="Q99" s="193" t="s">
        <v>97</v>
      </c>
      <c r="R99" s="168"/>
      <c r="S99" s="169"/>
      <c r="AA99" s="13"/>
    </row>
    <row r="100" spans="1:45" ht="18" customHeight="1">
      <c r="A100" s="142">
        <v>96</v>
      </c>
      <c r="B100" s="143" t="s">
        <v>73</v>
      </c>
      <c r="C100" s="144"/>
      <c r="D100" s="145"/>
      <c r="E100" s="146"/>
      <c r="F100" s="147"/>
      <c r="G100" s="147"/>
      <c r="H100" s="148"/>
      <c r="I100" s="149"/>
      <c r="J100" s="150"/>
      <c r="K100" s="150"/>
      <c r="L100" s="151"/>
      <c r="M100" s="150"/>
      <c r="N100" s="152"/>
      <c r="O100" s="153"/>
      <c r="P100" s="170"/>
      <c r="Q100" s="193" t="s">
        <v>97</v>
      </c>
      <c r="R100" s="155"/>
      <c r="S100" s="156"/>
      <c r="AA100" s="13"/>
    </row>
    <row r="101" spans="1:45" ht="18" customHeight="1">
      <c r="A101" s="142">
        <v>97</v>
      </c>
      <c r="B101" s="143" t="s">
        <v>73</v>
      </c>
      <c r="C101" s="144"/>
      <c r="D101" s="145"/>
      <c r="E101" s="146"/>
      <c r="F101" s="147"/>
      <c r="G101" s="147"/>
      <c r="H101" s="148"/>
      <c r="I101" s="149"/>
      <c r="J101" s="150"/>
      <c r="K101" s="150"/>
      <c r="L101" s="151"/>
      <c r="M101" s="150"/>
      <c r="N101" s="152"/>
      <c r="O101" s="153"/>
      <c r="P101" s="170"/>
      <c r="Q101" s="193" t="s">
        <v>97</v>
      </c>
      <c r="R101" s="155"/>
      <c r="S101" s="156"/>
      <c r="AA101" s="13"/>
    </row>
    <row r="102" spans="1:45" ht="18" customHeight="1">
      <c r="A102" s="142">
        <v>98</v>
      </c>
      <c r="B102" s="143" t="s">
        <v>73</v>
      </c>
      <c r="C102" s="144"/>
      <c r="D102" s="145"/>
      <c r="E102" s="146"/>
      <c r="F102" s="147"/>
      <c r="G102" s="147"/>
      <c r="H102" s="148"/>
      <c r="I102" s="149"/>
      <c r="J102" s="150"/>
      <c r="K102" s="150"/>
      <c r="L102" s="151"/>
      <c r="M102" s="150"/>
      <c r="N102" s="152"/>
      <c r="O102" s="153"/>
      <c r="P102" s="170"/>
      <c r="Q102" s="193" t="s">
        <v>97</v>
      </c>
      <c r="R102" s="155"/>
      <c r="S102" s="156"/>
      <c r="AA102" s="13"/>
    </row>
    <row r="103" spans="1:45" ht="18" customHeight="1">
      <c r="A103" s="142">
        <v>99</v>
      </c>
      <c r="B103" s="143" t="s">
        <v>73</v>
      </c>
      <c r="C103" s="144"/>
      <c r="D103" s="145"/>
      <c r="E103" s="146"/>
      <c r="F103" s="147"/>
      <c r="G103" s="147"/>
      <c r="H103" s="148"/>
      <c r="I103" s="149"/>
      <c r="J103" s="150"/>
      <c r="K103" s="150"/>
      <c r="L103" s="151"/>
      <c r="M103" s="150"/>
      <c r="N103" s="152"/>
      <c r="O103" s="153"/>
      <c r="P103" s="170"/>
      <c r="Q103" s="193" t="s">
        <v>97</v>
      </c>
      <c r="R103" s="155"/>
      <c r="S103" s="156"/>
      <c r="AA103" s="13"/>
    </row>
    <row r="104" spans="1:45" ht="18" customHeight="1" thickBot="1">
      <c r="A104" s="171">
        <v>100</v>
      </c>
      <c r="B104" s="172" t="s">
        <v>73</v>
      </c>
      <c r="C104" s="173"/>
      <c r="D104" s="174"/>
      <c r="E104" s="175"/>
      <c r="F104" s="176"/>
      <c r="G104" s="176"/>
      <c r="H104" s="177"/>
      <c r="I104" s="178"/>
      <c r="J104" s="179"/>
      <c r="K104" s="179"/>
      <c r="L104" s="180"/>
      <c r="M104" s="179"/>
      <c r="N104" s="181"/>
      <c r="O104" s="182"/>
      <c r="P104" s="183"/>
      <c r="Q104" s="193" t="s">
        <v>97</v>
      </c>
      <c r="R104" s="184"/>
      <c r="S104" s="185"/>
      <c r="AA104" s="13"/>
    </row>
    <row r="105" spans="1:45" ht="21" thickBot="1">
      <c r="A105" s="13"/>
      <c r="B105" s="141" t="s">
        <v>76</v>
      </c>
      <c r="C105" s="13"/>
      <c r="D105" s="13"/>
      <c r="E105" s="13"/>
      <c r="F105" s="13"/>
      <c r="G105" s="13"/>
      <c r="H105" s="13"/>
      <c r="I105" s="13"/>
      <c r="J105" s="13"/>
      <c r="K105" s="13"/>
      <c r="L105" s="13"/>
      <c r="M105" s="13"/>
      <c r="N105" s="13"/>
      <c r="P105" s="13"/>
      <c r="Q105" s="141" t="s">
        <v>77</v>
      </c>
      <c r="R105" s="186" t="s">
        <v>78</v>
      </c>
      <c r="S105" s="13"/>
      <c r="X105" s="13"/>
      <c r="Y105" s="13"/>
      <c r="AB105" t="s">
        <v>79</v>
      </c>
      <c r="AE105" t="s">
        <v>80</v>
      </c>
      <c r="AH105" t="s">
        <v>81</v>
      </c>
      <c r="AK105"/>
      <c r="AL105"/>
      <c r="AM105"/>
      <c r="AN105"/>
      <c r="AO105"/>
      <c r="AP105"/>
      <c r="AQ105"/>
      <c r="AR105"/>
      <c r="AS105"/>
    </row>
    <row r="106" spans="1:45" s="141" customFormat="1" ht="21" thickBot="1">
      <c r="A106" s="186"/>
      <c r="B106" s="187">
        <f>COUNTIFS($B$5:$B$104,"&lt;&gt;",$D$5:$D$104,"&lt;&gt;")</f>
        <v>0</v>
      </c>
      <c r="N106" s="141">
        <f>COUNTIF(O5:O104,"中学")</f>
        <v>0</v>
      </c>
      <c r="Q106" s="99">
        <f>COUNTIFS(Q5:Q104,"&lt;&gt;",$D5:$D104,"&lt;&gt;")</f>
        <v>0</v>
      </c>
      <c r="R106" s="99" t="e">
        <f>COUNTIFS(Q5:Q104,"&lt;&gt;",$D5:$D104,"&lt;&gt;",#REF!,"&lt;&gt;")</f>
        <v>#REF!</v>
      </c>
      <c r="T106"/>
      <c r="U106"/>
      <c r="V106"/>
      <c r="W106"/>
      <c r="Z106" s="99">
        <f>[1]総括申込!U6</f>
        <v>0</v>
      </c>
      <c r="AB106" s="188">
        <f>IF(OR($Z106="一般",$Z106="大学"),$Q106+#REF!+#REF!,0)</f>
        <v>0</v>
      </c>
      <c r="AC106" s="189">
        <f>IF(OR($Z106="一般",$Z106="大学"),$R106+#REF!+#REF!,0)</f>
        <v>0</v>
      </c>
      <c r="AD106" s="190"/>
      <c r="AE106" s="188">
        <f>IF($Z106="高校",$Q106+#REF!+#REF!,0)</f>
        <v>0</v>
      </c>
      <c r="AF106" s="189">
        <f>IF($Z106="高校",$R106+#REF!+#REF!,0)</f>
        <v>0</v>
      </c>
      <c r="AG106" s="190"/>
      <c r="AH106" s="188">
        <f>IF($Z106="中学",$Q106+#REF!+#REF!,0)</f>
        <v>0</v>
      </c>
      <c r="AI106" s="189">
        <f>IF($Z106="中学",$R106+#REF!+#REF!,0)</f>
        <v>0</v>
      </c>
      <c r="AJ106" s="190"/>
    </row>
    <row r="107" spans="1:45">
      <c r="N107" s="141">
        <f>COUNTIF(O5:O104,"高校")</f>
        <v>0</v>
      </c>
    </row>
    <row r="108" spans="1:45">
      <c r="M108">
        <f>COUNTIF(O5:O104,"一般")</f>
        <v>0</v>
      </c>
      <c r="N108">
        <f>SUM(N106,N107)</f>
        <v>0</v>
      </c>
    </row>
  </sheetData>
  <mergeCells count="6">
    <mergeCell ref="R1:S1"/>
    <mergeCell ref="D2:E2"/>
    <mergeCell ref="F2:G2"/>
    <mergeCell ref="H2:I2"/>
    <mergeCell ref="L2:L3"/>
    <mergeCell ref="Q2:S2"/>
  </mergeCells>
  <phoneticPr fontId="3"/>
  <dataValidations count="11">
    <dataValidation imeMode="off" allowBlank="1" showInputMessage="1" showErrorMessage="1" prompt="「記録なし」の場合は空白のままにする" sqref="R5" xr:uid="{3964CB7F-071D-2B4D-9358-9CD3116DB0BC}"/>
    <dataValidation imeMode="off" allowBlank="1" showErrorMessage="1" sqref="K6:M104" xr:uid="{B36F4C7D-947C-9E49-ADB6-F2E4D9EAF5D1}"/>
    <dataValidation imeMode="on" allowBlank="1" showInputMessage="1" showErrorMessage="1" sqref="D5:E104" xr:uid="{93783790-E3FB-1B42-BC99-D1BB330EC9E6}"/>
    <dataValidation type="list" showInputMessage="1" showErrorMessage="1" errorTitle="区分エラー" error="選手区分を選択してください" prompt="ｸﾗﾌﾞﾁｰﾑの中高生は「中学」、「高校」を選択" sqref="O5:O104" xr:uid="{CF595C8A-34ED-264D-8B0F-9383F8D09945}">
      <formula1>$V$3:$V$6</formula1>
    </dataValidation>
    <dataValidation type="list" showErrorMessage="1" errorTitle="選択エラー" error="○を選択してください" prompt="新規ﾅﾝﾊﾞｰ希望時は「○」を選択_x000a_" sqref="B6:B104" xr:uid="{648FE1E8-0B8F-E049-A948-D2784B8C1679}">
      <formula1>有無</formula1>
    </dataValidation>
    <dataValidation type="list" showErrorMessage="1" errorTitle="選択エラー" error="○を選択してください" prompt="新規ｱｽﾘｰﾄﾋﾞﾌﾞｽ希望時は「○」を選択_x000a_" sqref="B5" xr:uid="{3347A7CA-5DF2-784B-9205-7094E088CBD1}">
      <formula1>有無</formula1>
    </dataValidation>
    <dataValidation imeMode="off" allowBlank="1" showInputMessage="1" showErrorMessage="1" prompt="入力しない" sqref="C5" xr:uid="{77129732-1C1F-9449-9ADF-23DF671B9CF0}"/>
    <dataValidation imeMode="off" allowBlank="1" showErrorMessage="1" prompt="第1回記録会に付与されたﾅﾝﾊﾞｰを記入" sqref="C6:C104" xr:uid="{A1D2E793-95DC-134C-8255-3B1FC930A57B}"/>
    <dataValidation imeMode="halfKatakana" allowBlank="1" showInputMessage="1" showErrorMessage="1" sqref="F5:G104" xr:uid="{24749D85-CECC-CA42-968B-DA206DA62B49}"/>
    <dataValidation imeMode="off" allowBlank="1" showInputMessage="1" showErrorMessage="1" prompt="「/」を入れず西暦年の下2桁と月日を6文字の数字だけで入力" sqref="J5" xr:uid="{7B414D78-3853-5C45-9376-D44C516D7CC6}"/>
    <dataValidation imeMode="off" allowBlank="1" showInputMessage="1" showErrorMessage="1" sqref="H5:I104 R6:R104 J6:J104 L4 K5:M5 S5:S104" xr:uid="{3F0EF731-87BD-7C4E-902D-4E9E149C6B40}"/>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8ADE5-63A1-3D45-9F79-0383DEC0F15A}">
  <dimension ref="A1:AS108"/>
  <sheetViews>
    <sheetView topLeftCell="A20" workbookViewId="0">
      <selection activeCell="E5" sqref="E5"/>
    </sheetView>
  </sheetViews>
  <sheetFormatPr baseColWidth="10" defaultColWidth="7.5703125" defaultRowHeight="20"/>
  <cols>
    <col min="1" max="1" width="3.140625" customWidth="1"/>
    <col min="2" max="2" width="4.7109375" customWidth="1"/>
    <col min="3" max="3" width="4.85546875" customWidth="1"/>
    <col min="6" max="7" width="7.85546875" customWidth="1"/>
    <col min="8" max="9" width="7.7109375" hidden="1" customWidth="1"/>
    <col min="10" max="10" width="7.42578125" customWidth="1"/>
    <col min="11" max="11" width="3.140625" customWidth="1"/>
    <col min="12" max="12" width="10.85546875" hidden="1" customWidth="1"/>
    <col min="13" max="13" width="7.42578125" customWidth="1"/>
    <col min="14" max="14" width="6" customWidth="1"/>
    <col min="15" max="15" width="5.28515625" customWidth="1"/>
    <col min="16" max="16" width="2.5703125" customWidth="1"/>
    <col min="17" max="17" width="11.5703125" customWidth="1"/>
    <col min="18" max="18" width="7" customWidth="1"/>
    <col min="19" max="19" width="4.28515625" customWidth="1"/>
    <col min="20" max="20" width="2.5703125" customWidth="1"/>
    <col min="21" max="21" width="11.5703125" customWidth="1"/>
    <col min="22" max="22" width="7" customWidth="1"/>
    <col min="23" max="23" width="4.28515625" customWidth="1"/>
    <col min="24" max="25" width="3.140625" customWidth="1"/>
    <col min="26" max="26" width="4.42578125" customWidth="1"/>
    <col min="27" max="27" width="2.85546875" customWidth="1"/>
    <col min="28" max="36" width="3.140625" customWidth="1"/>
    <col min="37" max="37" width="7.7109375" style="101" customWidth="1"/>
    <col min="38" max="45" width="7.5703125" style="101"/>
  </cols>
  <sheetData>
    <row r="1" spans="1:35" ht="24" customHeight="1" thickBot="1">
      <c r="A1" s="95"/>
      <c r="B1" s="96" t="s">
        <v>103</v>
      </c>
      <c r="C1" s="97"/>
      <c r="D1" s="95"/>
      <c r="E1" s="98"/>
      <c r="F1" s="98"/>
      <c r="G1" s="98"/>
      <c r="H1" s="98"/>
      <c r="I1" s="13"/>
      <c r="J1" s="13"/>
      <c r="K1" s="13"/>
      <c r="L1" s="13"/>
      <c r="M1" s="13"/>
      <c r="N1" s="13"/>
      <c r="O1" s="13"/>
      <c r="P1" s="194"/>
      <c r="Q1" s="191"/>
      <c r="R1" s="268"/>
      <c r="S1" s="269"/>
      <c r="X1" s="100"/>
      <c r="Y1" s="100"/>
      <c r="Z1" s="13"/>
      <c r="AA1" s="13"/>
    </row>
    <row r="2" spans="1:35" ht="18" customHeight="1">
      <c r="A2" s="102" t="s">
        <v>36</v>
      </c>
      <c r="B2" s="103" t="s">
        <v>37</v>
      </c>
      <c r="C2" s="104" t="s">
        <v>38</v>
      </c>
      <c r="D2" s="270" t="s">
        <v>39</v>
      </c>
      <c r="E2" s="271"/>
      <c r="F2" s="272" t="s">
        <v>40</v>
      </c>
      <c r="G2" s="273"/>
      <c r="H2" s="274" t="s">
        <v>41</v>
      </c>
      <c r="I2" s="275"/>
      <c r="J2" s="105" t="s">
        <v>42</v>
      </c>
      <c r="K2" s="105" t="s">
        <v>43</v>
      </c>
      <c r="L2" s="276" t="s">
        <v>44</v>
      </c>
      <c r="M2" s="106" t="s">
        <v>18</v>
      </c>
      <c r="N2" s="107" t="s">
        <v>18</v>
      </c>
      <c r="O2" s="108" t="s">
        <v>45</v>
      </c>
      <c r="P2" s="109"/>
      <c r="Q2" s="278" t="s">
        <v>46</v>
      </c>
      <c r="R2" s="278"/>
      <c r="S2" s="279"/>
      <c r="X2" s="110"/>
      <c r="Y2" s="110"/>
      <c r="Z2" s="13"/>
      <c r="AA2" s="13"/>
    </row>
    <row r="3" spans="1:35" ht="18" customHeight="1" thickBot="1">
      <c r="A3" s="111" t="s">
        <v>47</v>
      </c>
      <c r="B3" s="112" t="s">
        <v>48</v>
      </c>
      <c r="C3" s="113" t="s">
        <v>49</v>
      </c>
      <c r="D3" s="114" t="s">
        <v>50</v>
      </c>
      <c r="E3" s="115" t="s">
        <v>51</v>
      </c>
      <c r="F3" s="116" t="s">
        <v>52</v>
      </c>
      <c r="G3" s="116" t="s">
        <v>53</v>
      </c>
      <c r="H3" s="117" t="s">
        <v>54</v>
      </c>
      <c r="I3" s="115" t="s">
        <v>55</v>
      </c>
      <c r="J3" s="118" t="s">
        <v>56</v>
      </c>
      <c r="K3" s="118" t="s">
        <v>57</v>
      </c>
      <c r="L3" s="277"/>
      <c r="M3" s="118" t="s">
        <v>58</v>
      </c>
      <c r="N3" s="119" t="s">
        <v>59</v>
      </c>
      <c r="O3" s="120" t="s">
        <v>60</v>
      </c>
      <c r="P3" s="121"/>
      <c r="Q3" s="122" t="s">
        <v>61</v>
      </c>
      <c r="R3" s="123" t="s">
        <v>62</v>
      </c>
      <c r="S3" s="124" t="s">
        <v>63</v>
      </c>
      <c r="V3" t="s">
        <v>93</v>
      </c>
      <c r="X3" s="125"/>
      <c r="Y3" s="125"/>
      <c r="Z3" s="13"/>
      <c r="AA3" s="13"/>
    </row>
    <row r="4" spans="1:35" ht="18" customHeight="1" thickBot="1">
      <c r="A4" s="126" t="s">
        <v>64</v>
      </c>
      <c r="B4" s="127" t="s">
        <v>65</v>
      </c>
      <c r="C4" s="127"/>
      <c r="D4" s="128" t="s">
        <v>91</v>
      </c>
      <c r="E4" s="129" t="s">
        <v>66</v>
      </c>
      <c r="F4" s="130" t="s">
        <v>92</v>
      </c>
      <c r="G4" s="130" t="s">
        <v>67</v>
      </c>
      <c r="H4" s="131" t="s">
        <v>68</v>
      </c>
      <c r="I4" s="132" t="s">
        <v>69</v>
      </c>
      <c r="J4" s="133" t="s">
        <v>70</v>
      </c>
      <c r="K4" s="133"/>
      <c r="L4" s="134" t="s">
        <v>71</v>
      </c>
      <c r="M4" s="133" t="s">
        <v>72</v>
      </c>
      <c r="N4" s="135" t="s">
        <v>91</v>
      </c>
      <c r="O4" s="136" t="s">
        <v>105</v>
      </c>
      <c r="P4" s="137"/>
      <c r="Q4" s="192" t="s">
        <v>97</v>
      </c>
      <c r="R4" s="138" t="s">
        <v>74</v>
      </c>
      <c r="S4" s="139" t="s">
        <v>75</v>
      </c>
      <c r="V4" t="s">
        <v>94</v>
      </c>
      <c r="X4" s="140"/>
      <c r="Y4" s="140"/>
      <c r="Z4" s="13"/>
      <c r="AA4" s="13"/>
      <c r="AB4" s="141"/>
      <c r="AC4" s="141"/>
      <c r="AE4" s="141"/>
      <c r="AF4" s="141"/>
      <c r="AH4" s="141"/>
      <c r="AI4" s="141"/>
    </row>
    <row r="5" spans="1:35" ht="18" customHeight="1">
      <c r="A5" s="142">
        <v>1</v>
      </c>
      <c r="B5" s="143" t="s">
        <v>73</v>
      </c>
      <c r="C5" s="144"/>
      <c r="D5" s="145"/>
      <c r="E5" s="146"/>
      <c r="F5" s="147"/>
      <c r="G5" s="147"/>
      <c r="H5" s="148"/>
      <c r="I5" s="149"/>
      <c r="J5" s="150"/>
      <c r="K5" s="150"/>
      <c r="L5" s="151"/>
      <c r="M5" s="150"/>
      <c r="N5" s="152"/>
      <c r="O5" s="153"/>
      <c r="P5" s="154"/>
      <c r="Q5" s="193" t="s">
        <v>97</v>
      </c>
      <c r="R5" s="155"/>
      <c r="S5" s="156"/>
      <c r="V5" t="s">
        <v>95</v>
      </c>
      <c r="Z5" s="13"/>
      <c r="AA5" s="13"/>
    </row>
    <row r="6" spans="1:35" ht="18" customHeight="1">
      <c r="A6" s="142">
        <v>2</v>
      </c>
      <c r="B6" s="143" t="s">
        <v>73</v>
      </c>
      <c r="C6" s="144"/>
      <c r="D6" s="145"/>
      <c r="E6" s="146"/>
      <c r="F6" s="147"/>
      <c r="G6" s="147"/>
      <c r="H6" s="148"/>
      <c r="I6" s="149"/>
      <c r="J6" s="150"/>
      <c r="K6" s="150"/>
      <c r="L6" s="151"/>
      <c r="M6" s="150"/>
      <c r="N6" s="152"/>
      <c r="O6" s="153"/>
      <c r="P6" s="154"/>
      <c r="Q6" s="193" t="s">
        <v>97</v>
      </c>
      <c r="R6" s="155"/>
      <c r="S6" s="156"/>
      <c r="V6" t="s">
        <v>96</v>
      </c>
      <c r="Z6" s="13"/>
      <c r="AA6" s="13"/>
    </row>
    <row r="7" spans="1:35" ht="18" customHeight="1">
      <c r="A7" s="142">
        <v>3</v>
      </c>
      <c r="B7" s="143" t="s">
        <v>73</v>
      </c>
      <c r="C7" s="144"/>
      <c r="D7" s="145"/>
      <c r="E7" s="146"/>
      <c r="F7" s="147"/>
      <c r="G7" s="147"/>
      <c r="H7" s="148"/>
      <c r="I7" s="149"/>
      <c r="J7" s="150"/>
      <c r="K7" s="150"/>
      <c r="L7" s="151"/>
      <c r="M7" s="150"/>
      <c r="N7" s="152"/>
      <c r="O7" s="153"/>
      <c r="P7" s="154"/>
      <c r="Q7" s="193" t="s">
        <v>97</v>
      </c>
      <c r="R7" s="155"/>
      <c r="S7" s="156"/>
      <c r="Z7" s="13"/>
      <c r="AA7" s="13"/>
    </row>
    <row r="8" spans="1:35" ht="18" customHeight="1">
      <c r="A8" s="142">
        <v>4</v>
      </c>
      <c r="B8" s="143" t="s">
        <v>73</v>
      </c>
      <c r="C8" s="144"/>
      <c r="D8" s="145"/>
      <c r="E8" s="146"/>
      <c r="F8" s="147"/>
      <c r="G8" s="147"/>
      <c r="H8" s="148"/>
      <c r="I8" s="149"/>
      <c r="J8" s="150"/>
      <c r="K8" s="150"/>
      <c r="L8" s="151"/>
      <c r="M8" s="150"/>
      <c r="N8" s="152"/>
      <c r="O8" s="153"/>
      <c r="P8" s="154"/>
      <c r="Q8" s="193" t="s">
        <v>97</v>
      </c>
      <c r="R8" s="155"/>
      <c r="S8" s="156"/>
      <c r="Z8" s="13"/>
      <c r="AA8" s="13"/>
    </row>
    <row r="9" spans="1:35" ht="18" customHeight="1">
      <c r="A9" s="157">
        <v>5</v>
      </c>
      <c r="B9" s="158" t="s">
        <v>73</v>
      </c>
      <c r="C9" s="159"/>
      <c r="D9" s="160"/>
      <c r="E9" s="161"/>
      <c r="F9" s="162"/>
      <c r="G9" s="162"/>
      <c r="H9" s="163"/>
      <c r="I9" s="164"/>
      <c r="J9" s="165"/>
      <c r="K9" s="165"/>
      <c r="L9" s="166"/>
      <c r="M9" s="165"/>
      <c r="N9" s="152"/>
      <c r="O9" s="153"/>
      <c r="P9" s="167"/>
      <c r="Q9" s="193" t="s">
        <v>97</v>
      </c>
      <c r="R9" s="168"/>
      <c r="S9" s="169"/>
      <c r="Z9" s="13"/>
      <c r="AA9" s="13"/>
    </row>
    <row r="10" spans="1:35" ht="18" customHeight="1">
      <c r="A10" s="142">
        <v>6</v>
      </c>
      <c r="B10" s="143" t="s">
        <v>73</v>
      </c>
      <c r="C10" s="144"/>
      <c r="D10" s="145"/>
      <c r="E10" s="146"/>
      <c r="F10" s="147"/>
      <c r="G10" s="147"/>
      <c r="H10" s="148"/>
      <c r="I10" s="149"/>
      <c r="J10" s="150"/>
      <c r="K10" s="150"/>
      <c r="L10" s="151"/>
      <c r="M10" s="150"/>
      <c r="N10" s="152"/>
      <c r="O10" s="153"/>
      <c r="P10" s="170"/>
      <c r="Q10" s="193" t="s">
        <v>97</v>
      </c>
      <c r="R10" s="155"/>
      <c r="S10" s="156"/>
      <c r="Z10" s="13"/>
      <c r="AA10" s="13"/>
    </row>
    <row r="11" spans="1:35" ht="18" customHeight="1">
      <c r="A11" s="142">
        <v>7</v>
      </c>
      <c r="B11" s="143" t="s">
        <v>73</v>
      </c>
      <c r="C11" s="144"/>
      <c r="D11" s="145"/>
      <c r="E11" s="146"/>
      <c r="F11" s="147"/>
      <c r="G11" s="147"/>
      <c r="H11" s="148"/>
      <c r="I11" s="149"/>
      <c r="J11" s="150"/>
      <c r="K11" s="150"/>
      <c r="L11" s="151"/>
      <c r="M11" s="150"/>
      <c r="N11" s="152"/>
      <c r="O11" s="153"/>
      <c r="P11" s="170"/>
      <c r="Q11" s="193" t="s">
        <v>97</v>
      </c>
      <c r="R11" s="155"/>
      <c r="S11" s="156"/>
      <c r="Z11" s="13"/>
      <c r="AA11" s="13"/>
    </row>
    <row r="12" spans="1:35" ht="18" customHeight="1">
      <c r="A12" s="142">
        <v>8</v>
      </c>
      <c r="B12" s="143" t="s">
        <v>73</v>
      </c>
      <c r="C12" s="144"/>
      <c r="D12" s="145"/>
      <c r="E12" s="146"/>
      <c r="F12" s="147"/>
      <c r="G12" s="147"/>
      <c r="H12" s="148"/>
      <c r="I12" s="149"/>
      <c r="J12" s="150"/>
      <c r="K12" s="150"/>
      <c r="L12" s="151"/>
      <c r="M12" s="150"/>
      <c r="N12" s="152"/>
      <c r="O12" s="153"/>
      <c r="P12" s="170"/>
      <c r="Q12" s="193" t="s">
        <v>97</v>
      </c>
      <c r="R12" s="155"/>
      <c r="S12" s="156"/>
      <c r="Z12" s="13"/>
      <c r="AA12" s="13"/>
    </row>
    <row r="13" spans="1:35" ht="18" customHeight="1">
      <c r="A13" s="142">
        <v>9</v>
      </c>
      <c r="B13" s="143" t="s">
        <v>73</v>
      </c>
      <c r="C13" s="144"/>
      <c r="D13" s="145"/>
      <c r="E13" s="146"/>
      <c r="F13" s="147"/>
      <c r="G13" s="147"/>
      <c r="H13" s="148"/>
      <c r="I13" s="149"/>
      <c r="J13" s="150"/>
      <c r="K13" s="150"/>
      <c r="L13" s="151"/>
      <c r="M13" s="150"/>
      <c r="N13" s="152"/>
      <c r="O13" s="153"/>
      <c r="P13" s="170"/>
      <c r="Q13" s="193" t="s">
        <v>97</v>
      </c>
      <c r="R13" s="155"/>
      <c r="S13" s="156"/>
      <c r="Z13" s="13"/>
      <c r="AA13" s="13"/>
    </row>
    <row r="14" spans="1:35" ht="18" customHeight="1">
      <c r="A14" s="157">
        <v>10</v>
      </c>
      <c r="B14" s="158" t="s">
        <v>73</v>
      </c>
      <c r="C14" s="159"/>
      <c r="D14" s="160"/>
      <c r="E14" s="161"/>
      <c r="F14" s="162"/>
      <c r="G14" s="162"/>
      <c r="H14" s="163"/>
      <c r="I14" s="164"/>
      <c r="J14" s="165"/>
      <c r="K14" s="165"/>
      <c r="L14" s="166"/>
      <c r="M14" s="165"/>
      <c r="N14" s="152"/>
      <c r="O14" s="153"/>
      <c r="P14" s="167"/>
      <c r="Q14" s="193" t="s">
        <v>97</v>
      </c>
      <c r="R14" s="168"/>
      <c r="S14" s="169"/>
      <c r="Z14" s="13"/>
      <c r="AA14" s="13"/>
    </row>
    <row r="15" spans="1:35" ht="18" customHeight="1">
      <c r="A15" s="142">
        <v>11</v>
      </c>
      <c r="B15" s="143" t="s">
        <v>73</v>
      </c>
      <c r="C15" s="144"/>
      <c r="D15" s="145"/>
      <c r="E15" s="146"/>
      <c r="F15" s="147"/>
      <c r="G15" s="147"/>
      <c r="H15" s="148"/>
      <c r="I15" s="149"/>
      <c r="J15" s="150"/>
      <c r="K15" s="150"/>
      <c r="L15" s="151"/>
      <c r="M15" s="150"/>
      <c r="N15" s="152"/>
      <c r="O15" s="153"/>
      <c r="P15" s="170"/>
      <c r="Q15" s="193" t="s">
        <v>97</v>
      </c>
      <c r="R15" s="155"/>
      <c r="S15" s="156"/>
      <c r="Z15" s="13"/>
      <c r="AA15" s="13"/>
    </row>
    <row r="16" spans="1:35" ht="18" customHeight="1">
      <c r="A16" s="142">
        <v>12</v>
      </c>
      <c r="B16" s="143" t="s">
        <v>73</v>
      </c>
      <c r="C16" s="144"/>
      <c r="D16" s="145"/>
      <c r="E16" s="146"/>
      <c r="F16" s="147"/>
      <c r="G16" s="147"/>
      <c r="H16" s="148"/>
      <c r="I16" s="149"/>
      <c r="J16" s="150"/>
      <c r="K16" s="150"/>
      <c r="L16" s="151"/>
      <c r="M16" s="150"/>
      <c r="N16" s="152"/>
      <c r="O16" s="153"/>
      <c r="P16" s="170"/>
      <c r="Q16" s="193" t="s">
        <v>97</v>
      </c>
      <c r="R16" s="155"/>
      <c r="S16" s="156"/>
      <c r="Z16" s="13"/>
      <c r="AA16" s="13"/>
    </row>
    <row r="17" spans="1:27" ht="18" customHeight="1">
      <c r="A17" s="142">
        <v>13</v>
      </c>
      <c r="B17" s="143" t="s">
        <v>73</v>
      </c>
      <c r="C17" s="144"/>
      <c r="D17" s="145"/>
      <c r="E17" s="146"/>
      <c r="F17" s="147"/>
      <c r="G17" s="147"/>
      <c r="H17" s="148"/>
      <c r="I17" s="149"/>
      <c r="J17" s="150"/>
      <c r="K17" s="150"/>
      <c r="L17" s="151"/>
      <c r="M17" s="150"/>
      <c r="N17" s="152"/>
      <c r="O17" s="153"/>
      <c r="P17" s="170"/>
      <c r="Q17" s="193" t="s">
        <v>97</v>
      </c>
      <c r="R17" s="155"/>
      <c r="S17" s="156"/>
      <c r="Z17" s="13"/>
      <c r="AA17" s="13"/>
    </row>
    <row r="18" spans="1:27" ht="18" customHeight="1">
      <c r="A18" s="142">
        <v>14</v>
      </c>
      <c r="B18" s="143" t="s">
        <v>73</v>
      </c>
      <c r="C18" s="144"/>
      <c r="D18" s="145"/>
      <c r="E18" s="146"/>
      <c r="F18" s="147"/>
      <c r="G18" s="147"/>
      <c r="H18" s="148"/>
      <c r="I18" s="149"/>
      <c r="J18" s="150"/>
      <c r="K18" s="150"/>
      <c r="L18" s="151"/>
      <c r="M18" s="150"/>
      <c r="N18" s="152"/>
      <c r="O18" s="153"/>
      <c r="P18" s="170"/>
      <c r="Q18" s="193" t="s">
        <v>97</v>
      </c>
      <c r="R18" s="155"/>
      <c r="S18" s="156"/>
      <c r="Z18" s="13"/>
      <c r="AA18" s="13"/>
    </row>
    <row r="19" spans="1:27" ht="18" customHeight="1">
      <c r="A19" s="157">
        <v>15</v>
      </c>
      <c r="B19" s="158" t="s">
        <v>73</v>
      </c>
      <c r="C19" s="159"/>
      <c r="D19" s="160"/>
      <c r="E19" s="161"/>
      <c r="F19" s="162"/>
      <c r="G19" s="162"/>
      <c r="H19" s="163"/>
      <c r="I19" s="164"/>
      <c r="J19" s="165"/>
      <c r="K19" s="165"/>
      <c r="L19" s="166"/>
      <c r="M19" s="165"/>
      <c r="N19" s="152"/>
      <c r="O19" s="153"/>
      <c r="P19" s="167"/>
      <c r="Q19" s="193" t="s">
        <v>97</v>
      </c>
      <c r="R19" s="168"/>
      <c r="S19" s="169"/>
      <c r="Z19" s="13"/>
      <c r="AA19" s="13"/>
    </row>
    <row r="20" spans="1:27" ht="18" customHeight="1">
      <c r="A20" s="142">
        <v>16</v>
      </c>
      <c r="B20" s="143" t="s">
        <v>73</v>
      </c>
      <c r="C20" s="144"/>
      <c r="D20" s="145"/>
      <c r="E20" s="146"/>
      <c r="F20" s="147"/>
      <c r="G20" s="147"/>
      <c r="H20" s="148"/>
      <c r="I20" s="149"/>
      <c r="J20" s="150"/>
      <c r="K20" s="150"/>
      <c r="L20" s="151"/>
      <c r="M20" s="150"/>
      <c r="N20" s="152"/>
      <c r="O20" s="153"/>
      <c r="P20" s="170"/>
      <c r="Q20" s="193" t="s">
        <v>97</v>
      </c>
      <c r="R20" s="155"/>
      <c r="S20" s="156"/>
      <c r="Z20" s="13"/>
      <c r="AA20" s="13"/>
    </row>
    <row r="21" spans="1:27" ht="18" customHeight="1">
      <c r="A21" s="142">
        <v>17</v>
      </c>
      <c r="B21" s="143" t="s">
        <v>73</v>
      </c>
      <c r="C21" s="144"/>
      <c r="D21" s="145"/>
      <c r="E21" s="146"/>
      <c r="F21" s="147"/>
      <c r="G21" s="147"/>
      <c r="H21" s="148"/>
      <c r="I21" s="149"/>
      <c r="J21" s="150"/>
      <c r="K21" s="150"/>
      <c r="L21" s="151"/>
      <c r="M21" s="150"/>
      <c r="N21" s="152"/>
      <c r="O21" s="153"/>
      <c r="P21" s="170"/>
      <c r="Q21" s="193" t="s">
        <v>97</v>
      </c>
      <c r="R21" s="155"/>
      <c r="S21" s="156"/>
      <c r="Z21" s="13"/>
      <c r="AA21" s="13"/>
    </row>
    <row r="22" spans="1:27" ht="18" customHeight="1">
      <c r="A22" s="142">
        <v>18</v>
      </c>
      <c r="B22" s="143" t="s">
        <v>73</v>
      </c>
      <c r="C22" s="144"/>
      <c r="D22" s="145"/>
      <c r="E22" s="146"/>
      <c r="F22" s="147"/>
      <c r="G22" s="147"/>
      <c r="H22" s="148"/>
      <c r="I22" s="149"/>
      <c r="J22" s="150"/>
      <c r="K22" s="150"/>
      <c r="L22" s="151"/>
      <c r="M22" s="150"/>
      <c r="N22" s="152"/>
      <c r="O22" s="153"/>
      <c r="P22" s="170"/>
      <c r="Q22" s="193" t="s">
        <v>97</v>
      </c>
      <c r="R22" s="155"/>
      <c r="S22" s="156"/>
      <c r="Z22" s="13"/>
      <c r="AA22" s="13"/>
    </row>
    <row r="23" spans="1:27" ht="18" customHeight="1">
      <c r="A23" s="142">
        <v>19</v>
      </c>
      <c r="B23" s="143" t="s">
        <v>73</v>
      </c>
      <c r="C23" s="144"/>
      <c r="D23" s="145"/>
      <c r="E23" s="146"/>
      <c r="F23" s="147"/>
      <c r="G23" s="147"/>
      <c r="H23" s="148"/>
      <c r="I23" s="149"/>
      <c r="J23" s="150"/>
      <c r="K23" s="150"/>
      <c r="L23" s="151"/>
      <c r="M23" s="150"/>
      <c r="N23" s="152"/>
      <c r="O23" s="153"/>
      <c r="P23" s="170"/>
      <c r="Q23" s="193" t="s">
        <v>97</v>
      </c>
      <c r="R23" s="155"/>
      <c r="S23" s="156"/>
      <c r="Z23" s="13"/>
      <c r="AA23" s="13"/>
    </row>
    <row r="24" spans="1:27" ht="18" customHeight="1">
      <c r="A24" s="157">
        <v>20</v>
      </c>
      <c r="B24" s="158" t="s">
        <v>73</v>
      </c>
      <c r="C24" s="159"/>
      <c r="D24" s="160"/>
      <c r="E24" s="161"/>
      <c r="F24" s="162"/>
      <c r="G24" s="162"/>
      <c r="H24" s="163"/>
      <c r="I24" s="164"/>
      <c r="J24" s="165"/>
      <c r="K24" s="165"/>
      <c r="L24" s="166"/>
      <c r="M24" s="165"/>
      <c r="N24" s="152"/>
      <c r="O24" s="153"/>
      <c r="P24" s="167"/>
      <c r="Q24" s="193" t="s">
        <v>97</v>
      </c>
      <c r="R24" s="168"/>
      <c r="S24" s="169"/>
      <c r="Z24" s="13"/>
      <c r="AA24" s="13"/>
    </row>
    <row r="25" spans="1:27" ht="18" customHeight="1">
      <c r="A25" s="142">
        <v>21</v>
      </c>
      <c r="B25" s="143" t="s">
        <v>73</v>
      </c>
      <c r="C25" s="144"/>
      <c r="D25" s="145"/>
      <c r="E25" s="146"/>
      <c r="F25" s="147"/>
      <c r="G25" s="147"/>
      <c r="H25" s="148"/>
      <c r="I25" s="149"/>
      <c r="J25" s="150"/>
      <c r="K25" s="150"/>
      <c r="L25" s="151"/>
      <c r="M25" s="150"/>
      <c r="N25" s="152"/>
      <c r="O25" s="153"/>
      <c r="P25" s="170"/>
      <c r="Q25" s="193" t="s">
        <v>97</v>
      </c>
      <c r="R25" s="155"/>
      <c r="S25" s="156"/>
      <c r="Z25" s="13"/>
      <c r="AA25" s="13"/>
    </row>
    <row r="26" spans="1:27" ht="18" customHeight="1">
      <c r="A26" s="142">
        <v>22</v>
      </c>
      <c r="B26" s="143" t="s">
        <v>73</v>
      </c>
      <c r="C26" s="144"/>
      <c r="D26" s="145"/>
      <c r="E26" s="146"/>
      <c r="F26" s="147"/>
      <c r="G26" s="147"/>
      <c r="H26" s="148"/>
      <c r="I26" s="149"/>
      <c r="J26" s="150"/>
      <c r="K26" s="150"/>
      <c r="L26" s="151"/>
      <c r="M26" s="150"/>
      <c r="N26" s="152"/>
      <c r="O26" s="153"/>
      <c r="P26" s="170"/>
      <c r="Q26" s="193" t="s">
        <v>97</v>
      </c>
      <c r="R26" s="155"/>
      <c r="S26" s="156"/>
      <c r="Z26" s="13"/>
      <c r="AA26" s="13"/>
    </row>
    <row r="27" spans="1:27" ht="18" customHeight="1">
      <c r="A27" s="142">
        <v>23</v>
      </c>
      <c r="B27" s="143" t="s">
        <v>73</v>
      </c>
      <c r="C27" s="144"/>
      <c r="D27" s="145"/>
      <c r="E27" s="146"/>
      <c r="F27" s="147"/>
      <c r="G27" s="147"/>
      <c r="H27" s="148"/>
      <c r="I27" s="149"/>
      <c r="J27" s="150"/>
      <c r="K27" s="150"/>
      <c r="L27" s="151"/>
      <c r="M27" s="150"/>
      <c r="N27" s="152"/>
      <c r="O27" s="153"/>
      <c r="P27" s="170"/>
      <c r="Q27" s="193" t="s">
        <v>97</v>
      </c>
      <c r="R27" s="155"/>
      <c r="S27" s="156"/>
      <c r="Z27" s="13"/>
      <c r="AA27" s="13"/>
    </row>
    <row r="28" spans="1:27" ht="18" customHeight="1">
      <c r="A28" s="142">
        <v>24</v>
      </c>
      <c r="B28" s="143" t="s">
        <v>73</v>
      </c>
      <c r="C28" s="144"/>
      <c r="D28" s="145"/>
      <c r="E28" s="146"/>
      <c r="F28" s="147"/>
      <c r="G28" s="147"/>
      <c r="H28" s="148"/>
      <c r="I28" s="149"/>
      <c r="J28" s="150"/>
      <c r="K28" s="150"/>
      <c r="L28" s="151"/>
      <c r="M28" s="150"/>
      <c r="N28" s="152"/>
      <c r="O28" s="153"/>
      <c r="P28" s="170"/>
      <c r="Q28" s="193" t="s">
        <v>97</v>
      </c>
      <c r="R28" s="155"/>
      <c r="S28" s="156"/>
      <c r="Z28" s="13"/>
      <c r="AA28" s="13"/>
    </row>
    <row r="29" spans="1:27" ht="18" customHeight="1">
      <c r="A29" s="157">
        <v>25</v>
      </c>
      <c r="B29" s="158" t="s">
        <v>73</v>
      </c>
      <c r="C29" s="159"/>
      <c r="D29" s="160"/>
      <c r="E29" s="161"/>
      <c r="F29" s="162"/>
      <c r="G29" s="162"/>
      <c r="H29" s="163"/>
      <c r="I29" s="164"/>
      <c r="J29" s="165"/>
      <c r="K29" s="165"/>
      <c r="L29" s="166"/>
      <c r="M29" s="165"/>
      <c r="N29" s="152"/>
      <c r="O29" s="153"/>
      <c r="P29" s="167"/>
      <c r="Q29" s="193" t="s">
        <v>97</v>
      </c>
      <c r="R29" s="168"/>
      <c r="S29" s="169"/>
      <c r="Z29" s="13"/>
      <c r="AA29" s="13"/>
    </row>
    <row r="30" spans="1:27" ht="18" customHeight="1">
      <c r="A30" s="142">
        <v>26</v>
      </c>
      <c r="B30" s="143" t="s">
        <v>73</v>
      </c>
      <c r="C30" s="144"/>
      <c r="D30" s="145"/>
      <c r="E30" s="146"/>
      <c r="F30" s="147"/>
      <c r="G30" s="147"/>
      <c r="H30" s="148"/>
      <c r="I30" s="149"/>
      <c r="J30" s="150"/>
      <c r="K30" s="150"/>
      <c r="L30" s="151"/>
      <c r="M30" s="150"/>
      <c r="N30" s="152"/>
      <c r="O30" s="153"/>
      <c r="P30" s="170"/>
      <c r="Q30" s="193" t="s">
        <v>97</v>
      </c>
      <c r="R30" s="155"/>
      <c r="S30" s="156"/>
      <c r="Z30" s="13"/>
      <c r="AA30" s="13"/>
    </row>
    <row r="31" spans="1:27" ht="18" customHeight="1">
      <c r="A31" s="142">
        <v>27</v>
      </c>
      <c r="B31" s="143" t="s">
        <v>73</v>
      </c>
      <c r="C31" s="144"/>
      <c r="D31" s="145"/>
      <c r="E31" s="146"/>
      <c r="F31" s="147"/>
      <c r="G31" s="147"/>
      <c r="H31" s="148"/>
      <c r="I31" s="149"/>
      <c r="J31" s="150"/>
      <c r="K31" s="150"/>
      <c r="L31" s="151"/>
      <c r="M31" s="150"/>
      <c r="N31" s="152"/>
      <c r="O31" s="153"/>
      <c r="P31" s="170"/>
      <c r="Q31" s="193" t="s">
        <v>97</v>
      </c>
      <c r="R31" s="155"/>
      <c r="S31" s="156"/>
      <c r="Z31" s="13"/>
      <c r="AA31" s="13"/>
    </row>
    <row r="32" spans="1:27" ht="18" customHeight="1">
      <c r="A32" s="142">
        <v>28</v>
      </c>
      <c r="B32" s="143" t="s">
        <v>73</v>
      </c>
      <c r="C32" s="144"/>
      <c r="D32" s="145"/>
      <c r="E32" s="146"/>
      <c r="F32" s="147"/>
      <c r="G32" s="147"/>
      <c r="H32" s="148"/>
      <c r="I32" s="149"/>
      <c r="J32" s="150"/>
      <c r="K32" s="150"/>
      <c r="L32" s="151"/>
      <c r="M32" s="150"/>
      <c r="N32" s="152"/>
      <c r="O32" s="153"/>
      <c r="P32" s="170"/>
      <c r="Q32" s="193" t="s">
        <v>97</v>
      </c>
      <c r="R32" s="155"/>
      <c r="S32" s="156"/>
      <c r="Z32" s="13"/>
      <c r="AA32" s="13"/>
    </row>
    <row r="33" spans="1:27" ht="18" customHeight="1">
      <c r="A33" s="142">
        <v>29</v>
      </c>
      <c r="B33" s="143" t="s">
        <v>73</v>
      </c>
      <c r="C33" s="144"/>
      <c r="D33" s="145"/>
      <c r="E33" s="146"/>
      <c r="F33" s="147"/>
      <c r="G33" s="147"/>
      <c r="H33" s="148"/>
      <c r="I33" s="149"/>
      <c r="J33" s="150"/>
      <c r="K33" s="150"/>
      <c r="L33" s="151"/>
      <c r="M33" s="150"/>
      <c r="N33" s="152"/>
      <c r="O33" s="153"/>
      <c r="P33" s="170"/>
      <c r="Q33" s="193" t="s">
        <v>97</v>
      </c>
      <c r="R33" s="155"/>
      <c r="S33" s="156"/>
      <c r="AA33" s="13"/>
    </row>
    <row r="34" spans="1:27" ht="18" customHeight="1">
      <c r="A34" s="157">
        <v>30</v>
      </c>
      <c r="B34" s="158" t="s">
        <v>73</v>
      </c>
      <c r="C34" s="159"/>
      <c r="D34" s="160"/>
      <c r="E34" s="161"/>
      <c r="F34" s="162"/>
      <c r="G34" s="162"/>
      <c r="H34" s="163"/>
      <c r="I34" s="164"/>
      <c r="J34" s="165"/>
      <c r="K34" s="165"/>
      <c r="L34" s="166"/>
      <c r="M34" s="165"/>
      <c r="N34" s="152"/>
      <c r="O34" s="153"/>
      <c r="P34" s="167"/>
      <c r="Q34" s="193" t="s">
        <v>97</v>
      </c>
      <c r="R34" s="168"/>
      <c r="S34" s="169"/>
      <c r="AA34" s="13"/>
    </row>
    <row r="35" spans="1:27" ht="18" customHeight="1">
      <c r="A35" s="142">
        <v>31</v>
      </c>
      <c r="B35" s="143" t="s">
        <v>73</v>
      </c>
      <c r="C35" s="144"/>
      <c r="D35" s="145"/>
      <c r="E35" s="146"/>
      <c r="F35" s="147"/>
      <c r="G35" s="147"/>
      <c r="H35" s="148"/>
      <c r="I35" s="149"/>
      <c r="J35" s="150"/>
      <c r="K35" s="150"/>
      <c r="L35" s="151"/>
      <c r="M35" s="150"/>
      <c r="N35" s="152"/>
      <c r="O35" s="153"/>
      <c r="P35" s="170"/>
      <c r="Q35" s="193" t="s">
        <v>97</v>
      </c>
      <c r="R35" s="155"/>
      <c r="S35" s="156"/>
      <c r="AA35" s="13"/>
    </row>
    <row r="36" spans="1:27" ht="18" customHeight="1">
      <c r="A36" s="142">
        <v>32</v>
      </c>
      <c r="B36" s="143" t="s">
        <v>73</v>
      </c>
      <c r="C36" s="144"/>
      <c r="D36" s="145"/>
      <c r="E36" s="146"/>
      <c r="F36" s="147"/>
      <c r="G36" s="147"/>
      <c r="H36" s="148"/>
      <c r="I36" s="149"/>
      <c r="J36" s="150"/>
      <c r="K36" s="150"/>
      <c r="L36" s="151"/>
      <c r="M36" s="150"/>
      <c r="N36" s="152"/>
      <c r="O36" s="153"/>
      <c r="P36" s="170"/>
      <c r="Q36" s="193" t="s">
        <v>97</v>
      </c>
      <c r="R36" s="155"/>
      <c r="S36" s="156"/>
      <c r="AA36" s="13"/>
    </row>
    <row r="37" spans="1:27" ht="18" customHeight="1">
      <c r="A37" s="142">
        <v>33</v>
      </c>
      <c r="B37" s="143" t="s">
        <v>73</v>
      </c>
      <c r="C37" s="144"/>
      <c r="D37" s="145"/>
      <c r="E37" s="146"/>
      <c r="F37" s="147"/>
      <c r="G37" s="147"/>
      <c r="H37" s="148"/>
      <c r="I37" s="149"/>
      <c r="J37" s="150"/>
      <c r="K37" s="150"/>
      <c r="L37" s="151"/>
      <c r="M37" s="150"/>
      <c r="N37" s="152"/>
      <c r="O37" s="153"/>
      <c r="P37" s="170"/>
      <c r="Q37" s="193" t="s">
        <v>97</v>
      </c>
      <c r="R37" s="155"/>
      <c r="S37" s="156"/>
      <c r="AA37" s="13"/>
    </row>
    <row r="38" spans="1:27" ht="18" customHeight="1">
      <c r="A38" s="142">
        <v>34</v>
      </c>
      <c r="B38" s="143" t="s">
        <v>73</v>
      </c>
      <c r="C38" s="144"/>
      <c r="D38" s="145"/>
      <c r="E38" s="146"/>
      <c r="F38" s="147"/>
      <c r="G38" s="147"/>
      <c r="H38" s="148"/>
      <c r="I38" s="149"/>
      <c r="J38" s="150"/>
      <c r="K38" s="150"/>
      <c r="L38" s="151"/>
      <c r="M38" s="150"/>
      <c r="N38" s="152"/>
      <c r="O38" s="153"/>
      <c r="P38" s="170"/>
      <c r="Q38" s="193" t="s">
        <v>97</v>
      </c>
      <c r="R38" s="155"/>
      <c r="S38" s="156"/>
      <c r="AA38" s="13"/>
    </row>
    <row r="39" spans="1:27" ht="18" customHeight="1">
      <c r="A39" s="157">
        <v>35</v>
      </c>
      <c r="B39" s="158" t="s">
        <v>73</v>
      </c>
      <c r="C39" s="159"/>
      <c r="D39" s="160"/>
      <c r="E39" s="161"/>
      <c r="F39" s="162"/>
      <c r="G39" s="162"/>
      <c r="H39" s="163"/>
      <c r="I39" s="164"/>
      <c r="J39" s="165"/>
      <c r="K39" s="165"/>
      <c r="L39" s="166"/>
      <c r="M39" s="165"/>
      <c r="N39" s="152"/>
      <c r="O39" s="153"/>
      <c r="P39" s="167"/>
      <c r="Q39" s="193" t="s">
        <v>97</v>
      </c>
      <c r="R39" s="168"/>
      <c r="S39" s="169"/>
      <c r="AA39" s="13"/>
    </row>
    <row r="40" spans="1:27" ht="18" customHeight="1">
      <c r="A40" s="142">
        <v>36</v>
      </c>
      <c r="B40" s="143" t="s">
        <v>73</v>
      </c>
      <c r="C40" s="144"/>
      <c r="D40" s="145"/>
      <c r="E40" s="146"/>
      <c r="F40" s="147"/>
      <c r="G40" s="147"/>
      <c r="H40" s="148"/>
      <c r="I40" s="149"/>
      <c r="J40" s="150"/>
      <c r="K40" s="150"/>
      <c r="L40" s="151"/>
      <c r="M40" s="150"/>
      <c r="N40" s="152"/>
      <c r="O40" s="153"/>
      <c r="P40" s="170"/>
      <c r="Q40" s="193" t="s">
        <v>97</v>
      </c>
      <c r="R40" s="155"/>
      <c r="S40" s="156"/>
      <c r="AA40" s="13"/>
    </row>
    <row r="41" spans="1:27" ht="18" customHeight="1">
      <c r="A41" s="142">
        <v>37</v>
      </c>
      <c r="B41" s="143" t="s">
        <v>73</v>
      </c>
      <c r="C41" s="144"/>
      <c r="D41" s="145"/>
      <c r="E41" s="146"/>
      <c r="F41" s="147"/>
      <c r="G41" s="147"/>
      <c r="H41" s="148"/>
      <c r="I41" s="149"/>
      <c r="J41" s="150"/>
      <c r="K41" s="150"/>
      <c r="L41" s="151"/>
      <c r="M41" s="150"/>
      <c r="N41" s="152"/>
      <c r="O41" s="153"/>
      <c r="P41" s="170"/>
      <c r="Q41" s="193" t="s">
        <v>97</v>
      </c>
      <c r="R41" s="155"/>
      <c r="S41" s="156"/>
      <c r="AA41" s="13"/>
    </row>
    <row r="42" spans="1:27" ht="18" customHeight="1">
      <c r="A42" s="142">
        <v>38</v>
      </c>
      <c r="B42" s="143" t="s">
        <v>73</v>
      </c>
      <c r="C42" s="144"/>
      <c r="D42" s="145"/>
      <c r="E42" s="146"/>
      <c r="F42" s="147"/>
      <c r="G42" s="147"/>
      <c r="H42" s="148"/>
      <c r="I42" s="149"/>
      <c r="J42" s="150"/>
      <c r="K42" s="150"/>
      <c r="L42" s="151"/>
      <c r="M42" s="150"/>
      <c r="N42" s="152"/>
      <c r="O42" s="153"/>
      <c r="P42" s="170"/>
      <c r="Q42" s="193" t="s">
        <v>97</v>
      </c>
      <c r="R42" s="155"/>
      <c r="S42" s="156"/>
      <c r="AA42" s="13"/>
    </row>
    <row r="43" spans="1:27" ht="18" customHeight="1">
      <c r="A43" s="142">
        <v>39</v>
      </c>
      <c r="B43" s="143" t="s">
        <v>73</v>
      </c>
      <c r="C43" s="144"/>
      <c r="D43" s="145"/>
      <c r="E43" s="146"/>
      <c r="F43" s="147"/>
      <c r="G43" s="147"/>
      <c r="H43" s="148"/>
      <c r="I43" s="149"/>
      <c r="J43" s="150"/>
      <c r="K43" s="150"/>
      <c r="L43" s="151"/>
      <c r="M43" s="150"/>
      <c r="N43" s="152"/>
      <c r="O43" s="153"/>
      <c r="P43" s="170"/>
      <c r="Q43" s="193" t="s">
        <v>97</v>
      </c>
      <c r="R43" s="155"/>
      <c r="S43" s="156"/>
      <c r="AA43" s="13"/>
    </row>
    <row r="44" spans="1:27" ht="18" customHeight="1">
      <c r="A44" s="157">
        <v>40</v>
      </c>
      <c r="B44" s="158" t="s">
        <v>73</v>
      </c>
      <c r="C44" s="159"/>
      <c r="D44" s="160"/>
      <c r="E44" s="161"/>
      <c r="F44" s="162"/>
      <c r="G44" s="162"/>
      <c r="H44" s="163"/>
      <c r="I44" s="164"/>
      <c r="J44" s="165"/>
      <c r="K44" s="165"/>
      <c r="L44" s="166"/>
      <c r="M44" s="165"/>
      <c r="N44" s="152"/>
      <c r="O44" s="153"/>
      <c r="P44" s="167"/>
      <c r="Q44" s="193" t="s">
        <v>97</v>
      </c>
      <c r="R44" s="168"/>
      <c r="S44" s="169"/>
      <c r="AA44" s="13"/>
    </row>
    <row r="45" spans="1:27" ht="18" customHeight="1">
      <c r="A45" s="142">
        <v>41</v>
      </c>
      <c r="B45" s="143" t="s">
        <v>73</v>
      </c>
      <c r="C45" s="144"/>
      <c r="D45" s="145"/>
      <c r="E45" s="146"/>
      <c r="F45" s="147"/>
      <c r="G45" s="147"/>
      <c r="H45" s="148"/>
      <c r="I45" s="149"/>
      <c r="J45" s="150"/>
      <c r="K45" s="150"/>
      <c r="L45" s="151"/>
      <c r="M45" s="150"/>
      <c r="N45" s="152"/>
      <c r="O45" s="153"/>
      <c r="P45" s="170"/>
      <c r="Q45" s="193" t="s">
        <v>97</v>
      </c>
      <c r="R45" s="155"/>
      <c r="S45" s="156"/>
      <c r="AA45" s="13"/>
    </row>
    <row r="46" spans="1:27" ht="18" customHeight="1">
      <c r="A46" s="142">
        <v>42</v>
      </c>
      <c r="B46" s="143" t="s">
        <v>73</v>
      </c>
      <c r="C46" s="144"/>
      <c r="D46" s="145"/>
      <c r="E46" s="146"/>
      <c r="F46" s="147"/>
      <c r="G46" s="147"/>
      <c r="H46" s="148"/>
      <c r="I46" s="149"/>
      <c r="J46" s="150"/>
      <c r="K46" s="150"/>
      <c r="L46" s="151"/>
      <c r="M46" s="150"/>
      <c r="N46" s="152"/>
      <c r="O46" s="153"/>
      <c r="P46" s="170"/>
      <c r="Q46" s="193" t="s">
        <v>97</v>
      </c>
      <c r="R46" s="155"/>
      <c r="S46" s="156"/>
      <c r="AA46" s="13"/>
    </row>
    <row r="47" spans="1:27" ht="18" customHeight="1">
      <c r="A47" s="142">
        <v>43</v>
      </c>
      <c r="B47" s="143" t="s">
        <v>73</v>
      </c>
      <c r="C47" s="144"/>
      <c r="D47" s="145"/>
      <c r="E47" s="146"/>
      <c r="F47" s="147"/>
      <c r="G47" s="147"/>
      <c r="H47" s="148"/>
      <c r="I47" s="149"/>
      <c r="J47" s="150"/>
      <c r="K47" s="150"/>
      <c r="L47" s="151"/>
      <c r="M47" s="150"/>
      <c r="N47" s="152"/>
      <c r="O47" s="153"/>
      <c r="P47" s="170"/>
      <c r="Q47" s="193" t="s">
        <v>97</v>
      </c>
      <c r="R47" s="155"/>
      <c r="S47" s="156"/>
      <c r="AA47" s="13"/>
    </row>
    <row r="48" spans="1:27" ht="18" customHeight="1">
      <c r="A48" s="142">
        <v>44</v>
      </c>
      <c r="B48" s="143" t="s">
        <v>73</v>
      </c>
      <c r="C48" s="144"/>
      <c r="D48" s="145"/>
      <c r="E48" s="146"/>
      <c r="F48" s="147"/>
      <c r="G48" s="147"/>
      <c r="H48" s="148"/>
      <c r="I48" s="149"/>
      <c r="J48" s="150"/>
      <c r="K48" s="150"/>
      <c r="L48" s="151"/>
      <c r="M48" s="150"/>
      <c r="N48" s="152"/>
      <c r="O48" s="153"/>
      <c r="P48" s="170"/>
      <c r="Q48" s="193" t="s">
        <v>97</v>
      </c>
      <c r="R48" s="155"/>
      <c r="S48" s="156"/>
      <c r="AA48" s="13"/>
    </row>
    <row r="49" spans="1:27" ht="18" customHeight="1">
      <c r="A49" s="157">
        <v>45</v>
      </c>
      <c r="B49" s="158" t="s">
        <v>73</v>
      </c>
      <c r="C49" s="159"/>
      <c r="D49" s="160"/>
      <c r="E49" s="161"/>
      <c r="F49" s="162"/>
      <c r="G49" s="162"/>
      <c r="H49" s="163"/>
      <c r="I49" s="164"/>
      <c r="J49" s="165"/>
      <c r="K49" s="165"/>
      <c r="L49" s="166"/>
      <c r="M49" s="165"/>
      <c r="N49" s="152"/>
      <c r="O49" s="153"/>
      <c r="P49" s="167"/>
      <c r="Q49" s="193" t="s">
        <v>97</v>
      </c>
      <c r="R49" s="168"/>
      <c r="S49" s="169"/>
      <c r="AA49" s="13"/>
    </row>
    <row r="50" spans="1:27" ht="18" customHeight="1">
      <c r="A50" s="142">
        <v>46</v>
      </c>
      <c r="B50" s="143" t="s">
        <v>73</v>
      </c>
      <c r="C50" s="144"/>
      <c r="D50" s="145"/>
      <c r="E50" s="146"/>
      <c r="F50" s="147"/>
      <c r="G50" s="147"/>
      <c r="H50" s="148"/>
      <c r="I50" s="149"/>
      <c r="J50" s="150"/>
      <c r="K50" s="150"/>
      <c r="L50" s="151"/>
      <c r="M50" s="150"/>
      <c r="N50" s="152"/>
      <c r="O50" s="153"/>
      <c r="P50" s="170"/>
      <c r="Q50" s="193" t="s">
        <v>97</v>
      </c>
      <c r="R50" s="155"/>
      <c r="S50" s="156"/>
      <c r="AA50" s="13"/>
    </row>
    <row r="51" spans="1:27" ht="18" customHeight="1">
      <c r="A51" s="142">
        <v>47</v>
      </c>
      <c r="B51" s="143" t="s">
        <v>73</v>
      </c>
      <c r="C51" s="144"/>
      <c r="D51" s="145"/>
      <c r="E51" s="146"/>
      <c r="F51" s="147"/>
      <c r="G51" s="147"/>
      <c r="H51" s="148"/>
      <c r="I51" s="149"/>
      <c r="J51" s="150"/>
      <c r="K51" s="150"/>
      <c r="L51" s="151"/>
      <c r="M51" s="150"/>
      <c r="N51" s="152"/>
      <c r="O51" s="153"/>
      <c r="P51" s="170"/>
      <c r="Q51" s="193" t="s">
        <v>97</v>
      </c>
      <c r="R51" s="155"/>
      <c r="S51" s="156"/>
      <c r="AA51" s="13"/>
    </row>
    <row r="52" spans="1:27" ht="18" customHeight="1">
      <c r="A52" s="142">
        <v>48</v>
      </c>
      <c r="B52" s="143" t="s">
        <v>73</v>
      </c>
      <c r="C52" s="144"/>
      <c r="D52" s="145"/>
      <c r="E52" s="146"/>
      <c r="F52" s="147"/>
      <c r="G52" s="147"/>
      <c r="H52" s="148"/>
      <c r="I52" s="149"/>
      <c r="J52" s="150"/>
      <c r="K52" s="150"/>
      <c r="L52" s="151"/>
      <c r="M52" s="150"/>
      <c r="N52" s="152"/>
      <c r="O52" s="153"/>
      <c r="P52" s="170"/>
      <c r="Q52" s="193" t="s">
        <v>97</v>
      </c>
      <c r="R52" s="155"/>
      <c r="S52" s="156"/>
      <c r="AA52" s="13"/>
    </row>
    <row r="53" spans="1:27" ht="18" customHeight="1">
      <c r="A53" s="142">
        <v>49</v>
      </c>
      <c r="B53" s="143" t="s">
        <v>73</v>
      </c>
      <c r="C53" s="144"/>
      <c r="D53" s="145"/>
      <c r="E53" s="146"/>
      <c r="F53" s="147"/>
      <c r="G53" s="147"/>
      <c r="H53" s="148"/>
      <c r="I53" s="149"/>
      <c r="J53" s="150"/>
      <c r="K53" s="150"/>
      <c r="L53" s="151"/>
      <c r="M53" s="150"/>
      <c r="N53" s="152"/>
      <c r="O53" s="153"/>
      <c r="P53" s="170"/>
      <c r="Q53" s="193" t="s">
        <v>97</v>
      </c>
      <c r="R53" s="155"/>
      <c r="S53" s="156"/>
      <c r="AA53" s="13"/>
    </row>
    <row r="54" spans="1:27" ht="18" customHeight="1">
      <c r="A54" s="157">
        <v>50</v>
      </c>
      <c r="B54" s="158" t="s">
        <v>73</v>
      </c>
      <c r="C54" s="159"/>
      <c r="D54" s="160"/>
      <c r="E54" s="161"/>
      <c r="F54" s="162"/>
      <c r="G54" s="162"/>
      <c r="H54" s="163"/>
      <c r="I54" s="164"/>
      <c r="J54" s="165"/>
      <c r="K54" s="165"/>
      <c r="L54" s="166"/>
      <c r="M54" s="165"/>
      <c r="N54" s="152"/>
      <c r="O54" s="153"/>
      <c r="P54" s="167"/>
      <c r="Q54" s="193" t="s">
        <v>97</v>
      </c>
      <c r="R54" s="168"/>
      <c r="S54" s="169"/>
      <c r="AA54" s="13"/>
    </row>
    <row r="55" spans="1:27" ht="18" customHeight="1">
      <c r="A55" s="142">
        <v>51</v>
      </c>
      <c r="B55" s="143" t="s">
        <v>73</v>
      </c>
      <c r="C55" s="144"/>
      <c r="D55" s="145"/>
      <c r="E55" s="146"/>
      <c r="F55" s="147"/>
      <c r="G55" s="147"/>
      <c r="H55" s="148"/>
      <c r="I55" s="149"/>
      <c r="J55" s="150"/>
      <c r="K55" s="150"/>
      <c r="L55" s="151"/>
      <c r="M55" s="150"/>
      <c r="N55" s="152"/>
      <c r="O55" s="153"/>
      <c r="P55" s="170"/>
      <c r="Q55" s="193" t="s">
        <v>97</v>
      </c>
      <c r="R55" s="155"/>
      <c r="S55" s="156"/>
      <c r="AA55" s="13"/>
    </row>
    <row r="56" spans="1:27" ht="18" customHeight="1">
      <c r="A56" s="142">
        <v>52</v>
      </c>
      <c r="B56" s="143" t="s">
        <v>73</v>
      </c>
      <c r="C56" s="144"/>
      <c r="D56" s="145"/>
      <c r="E56" s="146"/>
      <c r="F56" s="147"/>
      <c r="G56" s="147"/>
      <c r="H56" s="148"/>
      <c r="I56" s="149"/>
      <c r="J56" s="150"/>
      <c r="K56" s="150"/>
      <c r="L56" s="151"/>
      <c r="M56" s="150"/>
      <c r="N56" s="152"/>
      <c r="O56" s="153"/>
      <c r="P56" s="170"/>
      <c r="Q56" s="193" t="s">
        <v>97</v>
      </c>
      <c r="R56" s="155"/>
      <c r="S56" s="156"/>
      <c r="AA56" s="13"/>
    </row>
    <row r="57" spans="1:27" ht="18" customHeight="1">
      <c r="A57" s="142">
        <v>53</v>
      </c>
      <c r="B57" s="143" t="s">
        <v>73</v>
      </c>
      <c r="C57" s="144"/>
      <c r="D57" s="145"/>
      <c r="E57" s="146"/>
      <c r="F57" s="147"/>
      <c r="G57" s="147"/>
      <c r="H57" s="148"/>
      <c r="I57" s="149"/>
      <c r="J57" s="150"/>
      <c r="K57" s="150"/>
      <c r="L57" s="151"/>
      <c r="M57" s="150"/>
      <c r="N57" s="152"/>
      <c r="O57" s="153"/>
      <c r="P57" s="170"/>
      <c r="Q57" s="193" t="s">
        <v>97</v>
      </c>
      <c r="R57" s="155"/>
      <c r="S57" s="156"/>
      <c r="AA57" s="13"/>
    </row>
    <row r="58" spans="1:27" ht="18" customHeight="1">
      <c r="A58" s="142">
        <v>54</v>
      </c>
      <c r="B58" s="143" t="s">
        <v>73</v>
      </c>
      <c r="C58" s="144"/>
      <c r="D58" s="145"/>
      <c r="E58" s="146"/>
      <c r="F58" s="147"/>
      <c r="G58" s="147"/>
      <c r="H58" s="148"/>
      <c r="I58" s="149"/>
      <c r="J58" s="150"/>
      <c r="K58" s="150"/>
      <c r="L58" s="151"/>
      <c r="M58" s="150"/>
      <c r="N58" s="152"/>
      <c r="O58" s="153"/>
      <c r="P58" s="170"/>
      <c r="Q58" s="193" t="s">
        <v>97</v>
      </c>
      <c r="R58" s="155"/>
      <c r="S58" s="156"/>
      <c r="AA58" s="13"/>
    </row>
    <row r="59" spans="1:27" ht="18" customHeight="1">
      <c r="A59" s="157">
        <v>55</v>
      </c>
      <c r="B59" s="158" t="s">
        <v>73</v>
      </c>
      <c r="C59" s="159"/>
      <c r="D59" s="160"/>
      <c r="E59" s="161"/>
      <c r="F59" s="162"/>
      <c r="G59" s="162"/>
      <c r="H59" s="163"/>
      <c r="I59" s="164"/>
      <c r="J59" s="165"/>
      <c r="K59" s="165"/>
      <c r="L59" s="166"/>
      <c r="M59" s="165"/>
      <c r="N59" s="152"/>
      <c r="O59" s="153"/>
      <c r="P59" s="167"/>
      <c r="Q59" s="193" t="s">
        <v>97</v>
      </c>
      <c r="R59" s="168"/>
      <c r="S59" s="169"/>
      <c r="AA59" s="13"/>
    </row>
    <row r="60" spans="1:27" ht="18" customHeight="1">
      <c r="A60" s="142">
        <v>56</v>
      </c>
      <c r="B60" s="143" t="s">
        <v>73</v>
      </c>
      <c r="C60" s="144"/>
      <c r="D60" s="145"/>
      <c r="E60" s="146"/>
      <c r="F60" s="147"/>
      <c r="G60" s="147"/>
      <c r="H60" s="148"/>
      <c r="I60" s="149"/>
      <c r="J60" s="150"/>
      <c r="K60" s="150"/>
      <c r="L60" s="151"/>
      <c r="M60" s="150"/>
      <c r="N60" s="152"/>
      <c r="O60" s="153"/>
      <c r="P60" s="170"/>
      <c r="Q60" s="193" t="s">
        <v>97</v>
      </c>
      <c r="R60" s="155"/>
      <c r="S60" s="156"/>
      <c r="AA60" s="13"/>
    </row>
    <row r="61" spans="1:27" ht="18" customHeight="1">
      <c r="A61" s="142">
        <v>57</v>
      </c>
      <c r="B61" s="143" t="s">
        <v>73</v>
      </c>
      <c r="C61" s="144"/>
      <c r="D61" s="145"/>
      <c r="E61" s="146"/>
      <c r="F61" s="147"/>
      <c r="G61" s="147"/>
      <c r="H61" s="148"/>
      <c r="I61" s="149"/>
      <c r="J61" s="150"/>
      <c r="K61" s="150"/>
      <c r="L61" s="151"/>
      <c r="M61" s="150"/>
      <c r="N61" s="152"/>
      <c r="O61" s="153"/>
      <c r="P61" s="170"/>
      <c r="Q61" s="193" t="s">
        <v>97</v>
      </c>
      <c r="R61" s="155"/>
      <c r="S61" s="156"/>
      <c r="AA61" s="13"/>
    </row>
    <row r="62" spans="1:27" ht="18" customHeight="1">
      <c r="A62" s="142">
        <v>58</v>
      </c>
      <c r="B62" s="143" t="s">
        <v>73</v>
      </c>
      <c r="C62" s="144"/>
      <c r="D62" s="145"/>
      <c r="E62" s="146"/>
      <c r="F62" s="147"/>
      <c r="G62" s="147"/>
      <c r="H62" s="148"/>
      <c r="I62" s="149"/>
      <c r="J62" s="150"/>
      <c r="K62" s="150"/>
      <c r="L62" s="151"/>
      <c r="M62" s="150"/>
      <c r="N62" s="152"/>
      <c r="O62" s="153"/>
      <c r="P62" s="170"/>
      <c r="Q62" s="193" t="s">
        <v>97</v>
      </c>
      <c r="R62" s="155"/>
      <c r="S62" s="156"/>
      <c r="AA62" s="13"/>
    </row>
    <row r="63" spans="1:27" ht="18" customHeight="1">
      <c r="A63" s="142">
        <v>59</v>
      </c>
      <c r="B63" s="143" t="s">
        <v>73</v>
      </c>
      <c r="C63" s="144"/>
      <c r="D63" s="145"/>
      <c r="E63" s="146"/>
      <c r="F63" s="147"/>
      <c r="G63" s="147"/>
      <c r="H63" s="148"/>
      <c r="I63" s="149"/>
      <c r="J63" s="150"/>
      <c r="K63" s="150"/>
      <c r="L63" s="151"/>
      <c r="M63" s="150"/>
      <c r="N63" s="152"/>
      <c r="O63" s="153"/>
      <c r="P63" s="170"/>
      <c r="Q63" s="193" t="s">
        <v>97</v>
      </c>
      <c r="R63" s="155"/>
      <c r="S63" s="156"/>
      <c r="AA63" s="13"/>
    </row>
    <row r="64" spans="1:27" ht="18" customHeight="1">
      <c r="A64" s="157">
        <v>60</v>
      </c>
      <c r="B64" s="158" t="s">
        <v>73</v>
      </c>
      <c r="C64" s="159"/>
      <c r="D64" s="160"/>
      <c r="E64" s="161"/>
      <c r="F64" s="162"/>
      <c r="G64" s="162"/>
      <c r="H64" s="163"/>
      <c r="I64" s="164"/>
      <c r="J64" s="165"/>
      <c r="K64" s="165"/>
      <c r="L64" s="166"/>
      <c r="M64" s="165"/>
      <c r="N64" s="152"/>
      <c r="O64" s="153"/>
      <c r="P64" s="167"/>
      <c r="Q64" s="193" t="s">
        <v>97</v>
      </c>
      <c r="R64" s="168"/>
      <c r="S64" s="169"/>
      <c r="AA64" s="13"/>
    </row>
    <row r="65" spans="1:27" ht="18" customHeight="1">
      <c r="A65" s="142">
        <v>61</v>
      </c>
      <c r="B65" s="143" t="s">
        <v>73</v>
      </c>
      <c r="C65" s="144"/>
      <c r="D65" s="145"/>
      <c r="E65" s="146"/>
      <c r="F65" s="147"/>
      <c r="G65" s="147"/>
      <c r="H65" s="148"/>
      <c r="I65" s="149"/>
      <c r="J65" s="150"/>
      <c r="K65" s="150"/>
      <c r="L65" s="151"/>
      <c r="M65" s="150"/>
      <c r="N65" s="152"/>
      <c r="O65" s="153"/>
      <c r="P65" s="170"/>
      <c r="Q65" s="193" t="s">
        <v>97</v>
      </c>
      <c r="R65" s="155"/>
      <c r="S65" s="156"/>
      <c r="AA65" s="13"/>
    </row>
    <row r="66" spans="1:27" ht="18" customHeight="1">
      <c r="A66" s="142">
        <v>62</v>
      </c>
      <c r="B66" s="143" t="s">
        <v>73</v>
      </c>
      <c r="C66" s="144"/>
      <c r="D66" s="145"/>
      <c r="E66" s="146"/>
      <c r="F66" s="147"/>
      <c r="G66" s="147"/>
      <c r="H66" s="148"/>
      <c r="I66" s="149"/>
      <c r="J66" s="150"/>
      <c r="K66" s="150"/>
      <c r="L66" s="151"/>
      <c r="M66" s="150"/>
      <c r="N66" s="152"/>
      <c r="O66" s="153"/>
      <c r="P66" s="170"/>
      <c r="Q66" s="193" t="s">
        <v>97</v>
      </c>
      <c r="R66" s="155"/>
      <c r="S66" s="156"/>
      <c r="AA66" s="13"/>
    </row>
    <row r="67" spans="1:27" ht="18" customHeight="1">
      <c r="A67" s="142">
        <v>63</v>
      </c>
      <c r="B67" s="143" t="s">
        <v>73</v>
      </c>
      <c r="C67" s="144"/>
      <c r="D67" s="145"/>
      <c r="E67" s="146"/>
      <c r="F67" s="147"/>
      <c r="G67" s="147"/>
      <c r="H67" s="148"/>
      <c r="I67" s="149"/>
      <c r="J67" s="150"/>
      <c r="K67" s="150"/>
      <c r="L67" s="151"/>
      <c r="M67" s="150"/>
      <c r="N67" s="152"/>
      <c r="O67" s="153"/>
      <c r="P67" s="170"/>
      <c r="Q67" s="193" t="s">
        <v>97</v>
      </c>
      <c r="R67" s="155"/>
      <c r="S67" s="156"/>
      <c r="AA67" s="13"/>
    </row>
    <row r="68" spans="1:27" ht="18" customHeight="1">
      <c r="A68" s="142">
        <v>64</v>
      </c>
      <c r="B68" s="143" t="s">
        <v>73</v>
      </c>
      <c r="C68" s="144"/>
      <c r="D68" s="145"/>
      <c r="E68" s="146"/>
      <c r="F68" s="147"/>
      <c r="G68" s="147"/>
      <c r="H68" s="148"/>
      <c r="I68" s="149"/>
      <c r="J68" s="150"/>
      <c r="K68" s="150"/>
      <c r="L68" s="151"/>
      <c r="M68" s="150"/>
      <c r="N68" s="152"/>
      <c r="O68" s="153"/>
      <c r="P68" s="170"/>
      <c r="Q68" s="193" t="s">
        <v>97</v>
      </c>
      <c r="R68" s="155"/>
      <c r="S68" s="156"/>
      <c r="AA68" s="13"/>
    </row>
    <row r="69" spans="1:27" ht="18" customHeight="1">
      <c r="A69" s="157">
        <v>65</v>
      </c>
      <c r="B69" s="158" t="s">
        <v>73</v>
      </c>
      <c r="C69" s="159"/>
      <c r="D69" s="160"/>
      <c r="E69" s="161"/>
      <c r="F69" s="162"/>
      <c r="G69" s="162"/>
      <c r="H69" s="163"/>
      <c r="I69" s="164"/>
      <c r="J69" s="165"/>
      <c r="K69" s="165"/>
      <c r="L69" s="166"/>
      <c r="M69" s="165"/>
      <c r="N69" s="152"/>
      <c r="O69" s="153"/>
      <c r="P69" s="167"/>
      <c r="Q69" s="193" t="s">
        <v>97</v>
      </c>
      <c r="R69" s="168"/>
      <c r="S69" s="169"/>
      <c r="AA69" s="13"/>
    </row>
    <row r="70" spans="1:27" ht="18" customHeight="1">
      <c r="A70" s="142">
        <v>66</v>
      </c>
      <c r="B70" s="143" t="s">
        <v>73</v>
      </c>
      <c r="C70" s="144"/>
      <c r="D70" s="145"/>
      <c r="E70" s="146"/>
      <c r="F70" s="147"/>
      <c r="G70" s="147"/>
      <c r="H70" s="148"/>
      <c r="I70" s="149"/>
      <c r="J70" s="150"/>
      <c r="K70" s="150"/>
      <c r="L70" s="151"/>
      <c r="M70" s="150"/>
      <c r="N70" s="152"/>
      <c r="O70" s="153"/>
      <c r="P70" s="170"/>
      <c r="Q70" s="193" t="s">
        <v>97</v>
      </c>
      <c r="R70" s="155"/>
      <c r="S70" s="156"/>
      <c r="AA70" s="13"/>
    </row>
    <row r="71" spans="1:27" ht="18" customHeight="1">
      <c r="A71" s="142">
        <v>67</v>
      </c>
      <c r="B71" s="143" t="s">
        <v>73</v>
      </c>
      <c r="C71" s="144"/>
      <c r="D71" s="145"/>
      <c r="E71" s="146"/>
      <c r="F71" s="147"/>
      <c r="G71" s="147"/>
      <c r="H71" s="148"/>
      <c r="I71" s="149"/>
      <c r="J71" s="150"/>
      <c r="K71" s="150"/>
      <c r="L71" s="151"/>
      <c r="M71" s="150"/>
      <c r="N71" s="152"/>
      <c r="O71" s="153"/>
      <c r="P71" s="170"/>
      <c r="Q71" s="193" t="s">
        <v>97</v>
      </c>
      <c r="R71" s="155"/>
      <c r="S71" s="156"/>
      <c r="AA71" s="13"/>
    </row>
    <row r="72" spans="1:27" ht="18" customHeight="1">
      <c r="A72" s="142">
        <v>68</v>
      </c>
      <c r="B72" s="143" t="s">
        <v>73</v>
      </c>
      <c r="C72" s="144"/>
      <c r="D72" s="145"/>
      <c r="E72" s="146"/>
      <c r="F72" s="147"/>
      <c r="G72" s="147"/>
      <c r="H72" s="148"/>
      <c r="I72" s="149"/>
      <c r="J72" s="150"/>
      <c r="K72" s="150"/>
      <c r="L72" s="151"/>
      <c r="M72" s="150"/>
      <c r="N72" s="152"/>
      <c r="O72" s="153"/>
      <c r="P72" s="170"/>
      <c r="Q72" s="193" t="s">
        <v>97</v>
      </c>
      <c r="R72" s="155"/>
      <c r="S72" s="156"/>
      <c r="AA72" s="13"/>
    </row>
    <row r="73" spans="1:27" ht="18" customHeight="1">
      <c r="A73" s="142">
        <v>69</v>
      </c>
      <c r="B73" s="143" t="s">
        <v>73</v>
      </c>
      <c r="C73" s="144"/>
      <c r="D73" s="145"/>
      <c r="E73" s="146"/>
      <c r="F73" s="147"/>
      <c r="G73" s="147"/>
      <c r="H73" s="148"/>
      <c r="I73" s="149"/>
      <c r="J73" s="150"/>
      <c r="K73" s="150"/>
      <c r="L73" s="151"/>
      <c r="M73" s="150"/>
      <c r="N73" s="152"/>
      <c r="O73" s="153"/>
      <c r="P73" s="170"/>
      <c r="Q73" s="193" t="s">
        <v>97</v>
      </c>
      <c r="R73" s="155"/>
      <c r="S73" s="156"/>
      <c r="AA73" s="13"/>
    </row>
    <row r="74" spans="1:27" ht="18" customHeight="1">
      <c r="A74" s="157">
        <v>70</v>
      </c>
      <c r="B74" s="158" t="s">
        <v>73</v>
      </c>
      <c r="C74" s="159"/>
      <c r="D74" s="160"/>
      <c r="E74" s="161"/>
      <c r="F74" s="162"/>
      <c r="G74" s="162"/>
      <c r="H74" s="163"/>
      <c r="I74" s="164"/>
      <c r="J74" s="165"/>
      <c r="K74" s="165"/>
      <c r="L74" s="166"/>
      <c r="M74" s="165"/>
      <c r="N74" s="152"/>
      <c r="O74" s="153"/>
      <c r="P74" s="167"/>
      <c r="Q74" s="193" t="s">
        <v>97</v>
      </c>
      <c r="R74" s="168"/>
      <c r="S74" s="169"/>
      <c r="AA74" s="13"/>
    </row>
    <row r="75" spans="1:27" ht="18" customHeight="1">
      <c r="A75" s="142">
        <v>71</v>
      </c>
      <c r="B75" s="143" t="s">
        <v>73</v>
      </c>
      <c r="C75" s="144"/>
      <c r="D75" s="145"/>
      <c r="E75" s="146"/>
      <c r="F75" s="147"/>
      <c r="G75" s="147"/>
      <c r="H75" s="148"/>
      <c r="I75" s="149"/>
      <c r="J75" s="150"/>
      <c r="K75" s="150"/>
      <c r="L75" s="151"/>
      <c r="M75" s="150"/>
      <c r="N75" s="152"/>
      <c r="O75" s="153"/>
      <c r="P75" s="170"/>
      <c r="Q75" s="193" t="s">
        <v>97</v>
      </c>
      <c r="R75" s="155"/>
      <c r="S75" s="156"/>
      <c r="AA75" s="13"/>
    </row>
    <row r="76" spans="1:27" ht="18" customHeight="1">
      <c r="A76" s="142">
        <v>72</v>
      </c>
      <c r="B76" s="143" t="s">
        <v>73</v>
      </c>
      <c r="C76" s="144"/>
      <c r="D76" s="145"/>
      <c r="E76" s="146"/>
      <c r="F76" s="147"/>
      <c r="G76" s="147"/>
      <c r="H76" s="148"/>
      <c r="I76" s="149"/>
      <c r="J76" s="150"/>
      <c r="K76" s="150"/>
      <c r="L76" s="151"/>
      <c r="M76" s="150"/>
      <c r="N76" s="152"/>
      <c r="O76" s="153"/>
      <c r="P76" s="170"/>
      <c r="Q76" s="193" t="s">
        <v>97</v>
      </c>
      <c r="R76" s="155"/>
      <c r="S76" s="156"/>
      <c r="AA76" s="13"/>
    </row>
    <row r="77" spans="1:27" ht="18" customHeight="1">
      <c r="A77" s="142">
        <v>73</v>
      </c>
      <c r="B77" s="143" t="s">
        <v>73</v>
      </c>
      <c r="C77" s="144"/>
      <c r="D77" s="145"/>
      <c r="E77" s="146"/>
      <c r="F77" s="147"/>
      <c r="G77" s="147"/>
      <c r="H77" s="148"/>
      <c r="I77" s="149"/>
      <c r="J77" s="150"/>
      <c r="K77" s="150"/>
      <c r="L77" s="151"/>
      <c r="M77" s="150"/>
      <c r="N77" s="152"/>
      <c r="O77" s="153"/>
      <c r="P77" s="170"/>
      <c r="Q77" s="193" t="s">
        <v>97</v>
      </c>
      <c r="R77" s="155"/>
      <c r="S77" s="156"/>
      <c r="AA77" s="13"/>
    </row>
    <row r="78" spans="1:27" ht="18" customHeight="1">
      <c r="A78" s="142">
        <v>74</v>
      </c>
      <c r="B78" s="143" t="s">
        <v>73</v>
      </c>
      <c r="C78" s="144"/>
      <c r="D78" s="145"/>
      <c r="E78" s="146"/>
      <c r="F78" s="147"/>
      <c r="G78" s="147"/>
      <c r="H78" s="148"/>
      <c r="I78" s="149"/>
      <c r="J78" s="150"/>
      <c r="K78" s="150"/>
      <c r="L78" s="151"/>
      <c r="M78" s="150"/>
      <c r="N78" s="152"/>
      <c r="O78" s="153"/>
      <c r="P78" s="170"/>
      <c r="Q78" s="193" t="s">
        <v>97</v>
      </c>
      <c r="R78" s="155"/>
      <c r="S78" s="156"/>
      <c r="AA78" s="13"/>
    </row>
    <row r="79" spans="1:27" ht="18" customHeight="1">
      <c r="A79" s="157">
        <v>75</v>
      </c>
      <c r="B79" s="158" t="s">
        <v>73</v>
      </c>
      <c r="C79" s="159"/>
      <c r="D79" s="160"/>
      <c r="E79" s="161"/>
      <c r="F79" s="162"/>
      <c r="G79" s="162"/>
      <c r="H79" s="163"/>
      <c r="I79" s="164"/>
      <c r="J79" s="165"/>
      <c r="K79" s="165"/>
      <c r="L79" s="166"/>
      <c r="M79" s="165"/>
      <c r="N79" s="152"/>
      <c r="O79" s="153"/>
      <c r="P79" s="167"/>
      <c r="Q79" s="193" t="s">
        <v>97</v>
      </c>
      <c r="R79" s="168"/>
      <c r="S79" s="169"/>
      <c r="AA79" s="13"/>
    </row>
    <row r="80" spans="1:27" ht="18" customHeight="1">
      <c r="A80" s="142">
        <v>76</v>
      </c>
      <c r="B80" s="143" t="s">
        <v>73</v>
      </c>
      <c r="C80" s="144"/>
      <c r="D80" s="145"/>
      <c r="E80" s="146"/>
      <c r="F80" s="147"/>
      <c r="G80" s="147"/>
      <c r="H80" s="148"/>
      <c r="I80" s="149"/>
      <c r="J80" s="150"/>
      <c r="K80" s="150"/>
      <c r="L80" s="151"/>
      <c r="M80" s="150"/>
      <c r="N80" s="152"/>
      <c r="O80" s="153"/>
      <c r="P80" s="170"/>
      <c r="Q80" s="193" t="s">
        <v>97</v>
      </c>
      <c r="R80" s="155"/>
      <c r="S80" s="156"/>
      <c r="AA80" s="13"/>
    </row>
    <row r="81" spans="1:27" ht="18" customHeight="1">
      <c r="A81" s="142">
        <v>77</v>
      </c>
      <c r="B81" s="143" t="s">
        <v>73</v>
      </c>
      <c r="C81" s="144"/>
      <c r="D81" s="145"/>
      <c r="E81" s="146"/>
      <c r="F81" s="147"/>
      <c r="G81" s="147"/>
      <c r="H81" s="148"/>
      <c r="I81" s="149"/>
      <c r="J81" s="150"/>
      <c r="K81" s="150"/>
      <c r="L81" s="151"/>
      <c r="M81" s="150"/>
      <c r="N81" s="152"/>
      <c r="O81" s="153"/>
      <c r="P81" s="170"/>
      <c r="Q81" s="193" t="s">
        <v>97</v>
      </c>
      <c r="R81" s="155"/>
      <c r="S81" s="156"/>
      <c r="AA81" s="13"/>
    </row>
    <row r="82" spans="1:27" ht="18" customHeight="1">
      <c r="A82" s="142">
        <v>78</v>
      </c>
      <c r="B82" s="143" t="s">
        <v>73</v>
      </c>
      <c r="C82" s="144"/>
      <c r="D82" s="145"/>
      <c r="E82" s="146"/>
      <c r="F82" s="147"/>
      <c r="G82" s="147"/>
      <c r="H82" s="148"/>
      <c r="I82" s="149"/>
      <c r="J82" s="150"/>
      <c r="K82" s="150"/>
      <c r="L82" s="151"/>
      <c r="M82" s="150"/>
      <c r="N82" s="152"/>
      <c r="O82" s="153"/>
      <c r="P82" s="170"/>
      <c r="Q82" s="193" t="s">
        <v>97</v>
      </c>
      <c r="R82" s="155"/>
      <c r="S82" s="156"/>
      <c r="AA82" s="13"/>
    </row>
    <row r="83" spans="1:27" ht="18" customHeight="1">
      <c r="A83" s="142">
        <v>79</v>
      </c>
      <c r="B83" s="143" t="s">
        <v>73</v>
      </c>
      <c r="C83" s="144"/>
      <c r="D83" s="145"/>
      <c r="E83" s="146"/>
      <c r="F83" s="147"/>
      <c r="G83" s="147"/>
      <c r="H83" s="148"/>
      <c r="I83" s="149"/>
      <c r="J83" s="150"/>
      <c r="K83" s="150"/>
      <c r="L83" s="151"/>
      <c r="M83" s="150"/>
      <c r="N83" s="152"/>
      <c r="O83" s="153"/>
      <c r="P83" s="170"/>
      <c r="Q83" s="193" t="s">
        <v>97</v>
      </c>
      <c r="R83" s="155"/>
      <c r="S83" s="156"/>
      <c r="AA83" s="13"/>
    </row>
    <row r="84" spans="1:27" ht="18" customHeight="1">
      <c r="A84" s="157">
        <v>80</v>
      </c>
      <c r="B84" s="158" t="s">
        <v>73</v>
      </c>
      <c r="C84" s="159"/>
      <c r="D84" s="160"/>
      <c r="E84" s="161"/>
      <c r="F84" s="162"/>
      <c r="G84" s="162"/>
      <c r="H84" s="163"/>
      <c r="I84" s="164"/>
      <c r="J84" s="165"/>
      <c r="K84" s="165"/>
      <c r="L84" s="166"/>
      <c r="M84" s="165"/>
      <c r="N84" s="152"/>
      <c r="O84" s="153"/>
      <c r="P84" s="167"/>
      <c r="Q84" s="193" t="s">
        <v>97</v>
      </c>
      <c r="R84" s="168"/>
      <c r="S84" s="169"/>
      <c r="AA84" s="13"/>
    </row>
    <row r="85" spans="1:27" ht="18" customHeight="1">
      <c r="A85" s="142">
        <v>81</v>
      </c>
      <c r="B85" s="143" t="s">
        <v>73</v>
      </c>
      <c r="C85" s="144"/>
      <c r="D85" s="145"/>
      <c r="E85" s="146"/>
      <c r="F85" s="147"/>
      <c r="G85" s="147"/>
      <c r="H85" s="148"/>
      <c r="I85" s="149"/>
      <c r="J85" s="150"/>
      <c r="K85" s="150"/>
      <c r="L85" s="151"/>
      <c r="M85" s="150"/>
      <c r="N85" s="152"/>
      <c r="O85" s="153"/>
      <c r="P85" s="170"/>
      <c r="Q85" s="193" t="s">
        <v>97</v>
      </c>
      <c r="R85" s="155"/>
      <c r="S85" s="156"/>
      <c r="AA85" s="13"/>
    </row>
    <row r="86" spans="1:27" ht="18" customHeight="1">
      <c r="A86" s="142">
        <v>82</v>
      </c>
      <c r="B86" s="143" t="s">
        <v>73</v>
      </c>
      <c r="C86" s="144"/>
      <c r="D86" s="145"/>
      <c r="E86" s="146"/>
      <c r="F86" s="147"/>
      <c r="G86" s="147"/>
      <c r="H86" s="148"/>
      <c r="I86" s="149"/>
      <c r="J86" s="150"/>
      <c r="K86" s="150"/>
      <c r="L86" s="151"/>
      <c r="M86" s="150"/>
      <c r="N86" s="152"/>
      <c r="O86" s="153"/>
      <c r="P86" s="170"/>
      <c r="Q86" s="193" t="s">
        <v>97</v>
      </c>
      <c r="R86" s="155"/>
      <c r="S86" s="156"/>
      <c r="AA86" s="13"/>
    </row>
    <row r="87" spans="1:27" ht="18" customHeight="1">
      <c r="A87" s="142">
        <v>83</v>
      </c>
      <c r="B87" s="143" t="s">
        <v>73</v>
      </c>
      <c r="C87" s="144"/>
      <c r="D87" s="145"/>
      <c r="E87" s="146"/>
      <c r="F87" s="147"/>
      <c r="G87" s="147"/>
      <c r="H87" s="148"/>
      <c r="I87" s="149"/>
      <c r="J87" s="150"/>
      <c r="K87" s="150"/>
      <c r="L87" s="151"/>
      <c r="M87" s="150"/>
      <c r="N87" s="152"/>
      <c r="O87" s="153"/>
      <c r="P87" s="170"/>
      <c r="Q87" s="193" t="s">
        <v>97</v>
      </c>
      <c r="R87" s="155"/>
      <c r="S87" s="156"/>
      <c r="AA87" s="13"/>
    </row>
    <row r="88" spans="1:27" ht="18" customHeight="1">
      <c r="A88" s="142">
        <v>84</v>
      </c>
      <c r="B88" s="143" t="s">
        <v>73</v>
      </c>
      <c r="C88" s="144"/>
      <c r="D88" s="145"/>
      <c r="E88" s="146"/>
      <c r="F88" s="147"/>
      <c r="G88" s="147"/>
      <c r="H88" s="148"/>
      <c r="I88" s="149"/>
      <c r="J88" s="150"/>
      <c r="K88" s="150"/>
      <c r="L88" s="151"/>
      <c r="M88" s="150"/>
      <c r="N88" s="152"/>
      <c r="O88" s="153"/>
      <c r="P88" s="170"/>
      <c r="Q88" s="193" t="s">
        <v>97</v>
      </c>
      <c r="R88" s="155"/>
      <c r="S88" s="156"/>
      <c r="AA88" s="13"/>
    </row>
    <row r="89" spans="1:27" ht="18" customHeight="1">
      <c r="A89" s="157">
        <v>85</v>
      </c>
      <c r="B89" s="158" t="s">
        <v>73</v>
      </c>
      <c r="C89" s="159"/>
      <c r="D89" s="160"/>
      <c r="E89" s="161"/>
      <c r="F89" s="162"/>
      <c r="G89" s="162"/>
      <c r="H89" s="163"/>
      <c r="I89" s="164"/>
      <c r="J89" s="165"/>
      <c r="K89" s="165"/>
      <c r="L89" s="166"/>
      <c r="M89" s="165"/>
      <c r="N89" s="152"/>
      <c r="O89" s="153"/>
      <c r="P89" s="167"/>
      <c r="Q89" s="193" t="s">
        <v>97</v>
      </c>
      <c r="R89" s="168"/>
      <c r="S89" s="169"/>
      <c r="AA89" s="13"/>
    </row>
    <row r="90" spans="1:27" ht="18" customHeight="1">
      <c r="A90" s="142">
        <v>86</v>
      </c>
      <c r="B90" s="143" t="s">
        <v>73</v>
      </c>
      <c r="C90" s="144"/>
      <c r="D90" s="145"/>
      <c r="E90" s="146"/>
      <c r="F90" s="147"/>
      <c r="G90" s="147"/>
      <c r="H90" s="148"/>
      <c r="I90" s="149"/>
      <c r="J90" s="150"/>
      <c r="K90" s="150"/>
      <c r="L90" s="151"/>
      <c r="M90" s="150"/>
      <c r="N90" s="152"/>
      <c r="O90" s="153"/>
      <c r="P90" s="170"/>
      <c r="Q90" s="193" t="s">
        <v>97</v>
      </c>
      <c r="R90" s="155"/>
      <c r="S90" s="156"/>
      <c r="AA90" s="13"/>
    </row>
    <row r="91" spans="1:27" ht="18" customHeight="1">
      <c r="A91" s="142">
        <v>87</v>
      </c>
      <c r="B91" s="143" t="s">
        <v>73</v>
      </c>
      <c r="C91" s="144"/>
      <c r="D91" s="145"/>
      <c r="E91" s="146"/>
      <c r="F91" s="147"/>
      <c r="G91" s="147"/>
      <c r="H91" s="148"/>
      <c r="I91" s="149"/>
      <c r="J91" s="150"/>
      <c r="K91" s="150"/>
      <c r="L91" s="151"/>
      <c r="M91" s="150"/>
      <c r="N91" s="152"/>
      <c r="O91" s="153"/>
      <c r="P91" s="170"/>
      <c r="Q91" s="193" t="s">
        <v>97</v>
      </c>
      <c r="R91" s="155"/>
      <c r="S91" s="156"/>
      <c r="AA91" s="13"/>
    </row>
    <row r="92" spans="1:27" ht="18" customHeight="1">
      <c r="A92" s="142">
        <v>88</v>
      </c>
      <c r="B92" s="143" t="s">
        <v>73</v>
      </c>
      <c r="C92" s="144"/>
      <c r="D92" s="145"/>
      <c r="E92" s="146"/>
      <c r="F92" s="147"/>
      <c r="G92" s="147"/>
      <c r="H92" s="148"/>
      <c r="I92" s="149"/>
      <c r="J92" s="150"/>
      <c r="K92" s="150"/>
      <c r="L92" s="151"/>
      <c r="M92" s="150"/>
      <c r="N92" s="152"/>
      <c r="O92" s="153"/>
      <c r="P92" s="170"/>
      <c r="Q92" s="193" t="s">
        <v>97</v>
      </c>
      <c r="R92" s="155"/>
      <c r="S92" s="156"/>
      <c r="AA92" s="13"/>
    </row>
    <row r="93" spans="1:27" ht="18" customHeight="1">
      <c r="A93" s="142">
        <v>89</v>
      </c>
      <c r="B93" s="143" t="s">
        <v>73</v>
      </c>
      <c r="C93" s="144"/>
      <c r="D93" s="145"/>
      <c r="E93" s="146"/>
      <c r="F93" s="147"/>
      <c r="G93" s="147"/>
      <c r="H93" s="148"/>
      <c r="I93" s="149"/>
      <c r="J93" s="150"/>
      <c r="K93" s="150"/>
      <c r="L93" s="151"/>
      <c r="M93" s="150"/>
      <c r="N93" s="152"/>
      <c r="O93" s="153"/>
      <c r="P93" s="170"/>
      <c r="Q93" s="193" t="s">
        <v>97</v>
      </c>
      <c r="R93" s="155"/>
      <c r="S93" s="156"/>
      <c r="AA93" s="13"/>
    </row>
    <row r="94" spans="1:27" ht="18" customHeight="1">
      <c r="A94" s="157">
        <v>90</v>
      </c>
      <c r="B94" s="158" t="s">
        <v>73</v>
      </c>
      <c r="C94" s="159"/>
      <c r="D94" s="160"/>
      <c r="E94" s="161"/>
      <c r="F94" s="162"/>
      <c r="G94" s="162"/>
      <c r="H94" s="163"/>
      <c r="I94" s="164"/>
      <c r="J94" s="165"/>
      <c r="K94" s="165"/>
      <c r="L94" s="166"/>
      <c r="M94" s="165"/>
      <c r="N94" s="152"/>
      <c r="O94" s="153"/>
      <c r="P94" s="167"/>
      <c r="Q94" s="193" t="s">
        <v>97</v>
      </c>
      <c r="R94" s="168"/>
      <c r="S94" s="169"/>
      <c r="AA94" s="13"/>
    </row>
    <row r="95" spans="1:27" ht="18" customHeight="1">
      <c r="A95" s="142">
        <v>91</v>
      </c>
      <c r="B95" s="143" t="s">
        <v>73</v>
      </c>
      <c r="C95" s="144"/>
      <c r="D95" s="145"/>
      <c r="E95" s="146"/>
      <c r="F95" s="147"/>
      <c r="G95" s="147"/>
      <c r="H95" s="148"/>
      <c r="I95" s="149"/>
      <c r="J95" s="150"/>
      <c r="K95" s="150"/>
      <c r="L95" s="151"/>
      <c r="M95" s="150"/>
      <c r="N95" s="152"/>
      <c r="O95" s="153"/>
      <c r="P95" s="170"/>
      <c r="Q95" s="193" t="s">
        <v>97</v>
      </c>
      <c r="R95" s="155"/>
      <c r="S95" s="156"/>
      <c r="AA95" s="13"/>
    </row>
    <row r="96" spans="1:27" ht="18" customHeight="1">
      <c r="A96" s="142">
        <v>92</v>
      </c>
      <c r="B96" s="143" t="s">
        <v>73</v>
      </c>
      <c r="C96" s="144"/>
      <c r="D96" s="145"/>
      <c r="E96" s="146"/>
      <c r="F96" s="147"/>
      <c r="G96" s="147"/>
      <c r="H96" s="148"/>
      <c r="I96" s="149"/>
      <c r="J96" s="150"/>
      <c r="K96" s="150"/>
      <c r="L96" s="151"/>
      <c r="M96" s="150"/>
      <c r="N96" s="152"/>
      <c r="O96" s="153"/>
      <c r="P96" s="170"/>
      <c r="Q96" s="193" t="s">
        <v>97</v>
      </c>
      <c r="R96" s="155"/>
      <c r="S96" s="156"/>
      <c r="AA96" s="13"/>
    </row>
    <row r="97" spans="1:45" ht="18" customHeight="1">
      <c r="A97" s="142">
        <v>93</v>
      </c>
      <c r="B97" s="143" t="s">
        <v>73</v>
      </c>
      <c r="C97" s="144"/>
      <c r="D97" s="145"/>
      <c r="E97" s="146"/>
      <c r="F97" s="147"/>
      <c r="G97" s="147"/>
      <c r="H97" s="148"/>
      <c r="I97" s="149"/>
      <c r="J97" s="150"/>
      <c r="K97" s="150"/>
      <c r="L97" s="151"/>
      <c r="M97" s="150"/>
      <c r="N97" s="152"/>
      <c r="O97" s="153"/>
      <c r="P97" s="170"/>
      <c r="Q97" s="193" t="s">
        <v>97</v>
      </c>
      <c r="R97" s="155"/>
      <c r="S97" s="156"/>
      <c r="AA97" s="13"/>
    </row>
    <row r="98" spans="1:45" ht="18" customHeight="1">
      <c r="A98" s="142">
        <v>94</v>
      </c>
      <c r="B98" s="143" t="s">
        <v>73</v>
      </c>
      <c r="C98" s="144"/>
      <c r="D98" s="145"/>
      <c r="E98" s="146"/>
      <c r="F98" s="147"/>
      <c r="G98" s="147"/>
      <c r="H98" s="148"/>
      <c r="I98" s="149"/>
      <c r="J98" s="150"/>
      <c r="K98" s="150"/>
      <c r="L98" s="151"/>
      <c r="M98" s="150"/>
      <c r="N98" s="152"/>
      <c r="O98" s="153"/>
      <c r="P98" s="170"/>
      <c r="Q98" s="193" t="s">
        <v>97</v>
      </c>
      <c r="R98" s="155"/>
      <c r="S98" s="156"/>
      <c r="AA98" s="13"/>
    </row>
    <row r="99" spans="1:45" ht="18" customHeight="1">
      <c r="A99" s="157">
        <v>95</v>
      </c>
      <c r="B99" s="158" t="s">
        <v>73</v>
      </c>
      <c r="C99" s="159"/>
      <c r="D99" s="160"/>
      <c r="E99" s="161"/>
      <c r="F99" s="162"/>
      <c r="G99" s="162"/>
      <c r="H99" s="163"/>
      <c r="I99" s="164"/>
      <c r="J99" s="165"/>
      <c r="K99" s="165"/>
      <c r="L99" s="166"/>
      <c r="M99" s="165"/>
      <c r="N99" s="152"/>
      <c r="O99" s="153"/>
      <c r="P99" s="167"/>
      <c r="Q99" s="193" t="s">
        <v>97</v>
      </c>
      <c r="R99" s="168"/>
      <c r="S99" s="169"/>
      <c r="AA99" s="13"/>
    </row>
    <row r="100" spans="1:45" ht="18" customHeight="1">
      <c r="A100" s="142">
        <v>96</v>
      </c>
      <c r="B100" s="143" t="s">
        <v>73</v>
      </c>
      <c r="C100" s="144"/>
      <c r="D100" s="145"/>
      <c r="E100" s="146"/>
      <c r="F100" s="147"/>
      <c r="G100" s="147"/>
      <c r="H100" s="148"/>
      <c r="I100" s="149"/>
      <c r="J100" s="150"/>
      <c r="K100" s="150"/>
      <c r="L100" s="151"/>
      <c r="M100" s="150"/>
      <c r="N100" s="152"/>
      <c r="O100" s="153"/>
      <c r="P100" s="170"/>
      <c r="Q100" s="193" t="s">
        <v>97</v>
      </c>
      <c r="R100" s="155"/>
      <c r="S100" s="156"/>
      <c r="AA100" s="13"/>
    </row>
    <row r="101" spans="1:45" ht="18" customHeight="1">
      <c r="A101" s="142">
        <v>97</v>
      </c>
      <c r="B101" s="143" t="s">
        <v>73</v>
      </c>
      <c r="C101" s="144"/>
      <c r="D101" s="145"/>
      <c r="E101" s="146"/>
      <c r="F101" s="147"/>
      <c r="G101" s="147"/>
      <c r="H101" s="148"/>
      <c r="I101" s="149"/>
      <c r="J101" s="150"/>
      <c r="K101" s="150"/>
      <c r="L101" s="151"/>
      <c r="M101" s="150"/>
      <c r="N101" s="152"/>
      <c r="O101" s="153"/>
      <c r="P101" s="170"/>
      <c r="Q101" s="193" t="s">
        <v>97</v>
      </c>
      <c r="R101" s="155"/>
      <c r="S101" s="156"/>
      <c r="AA101" s="13"/>
    </row>
    <row r="102" spans="1:45" ht="18" customHeight="1">
      <c r="A102" s="142">
        <v>98</v>
      </c>
      <c r="B102" s="143" t="s">
        <v>73</v>
      </c>
      <c r="C102" s="144"/>
      <c r="D102" s="145"/>
      <c r="E102" s="146"/>
      <c r="F102" s="147"/>
      <c r="G102" s="147"/>
      <c r="H102" s="148"/>
      <c r="I102" s="149"/>
      <c r="J102" s="150"/>
      <c r="K102" s="150"/>
      <c r="L102" s="151"/>
      <c r="M102" s="150"/>
      <c r="N102" s="152"/>
      <c r="O102" s="153"/>
      <c r="P102" s="170"/>
      <c r="Q102" s="193" t="s">
        <v>97</v>
      </c>
      <c r="R102" s="155"/>
      <c r="S102" s="156"/>
      <c r="AA102" s="13"/>
    </row>
    <row r="103" spans="1:45" ht="18" customHeight="1">
      <c r="A103" s="142">
        <v>99</v>
      </c>
      <c r="B103" s="143" t="s">
        <v>73</v>
      </c>
      <c r="C103" s="144"/>
      <c r="D103" s="145"/>
      <c r="E103" s="146"/>
      <c r="F103" s="147"/>
      <c r="G103" s="147"/>
      <c r="H103" s="148"/>
      <c r="I103" s="149"/>
      <c r="J103" s="150"/>
      <c r="K103" s="150"/>
      <c r="L103" s="151"/>
      <c r="M103" s="150"/>
      <c r="N103" s="152"/>
      <c r="O103" s="153"/>
      <c r="P103" s="170"/>
      <c r="Q103" s="193" t="s">
        <v>97</v>
      </c>
      <c r="R103" s="155"/>
      <c r="S103" s="156"/>
      <c r="AA103" s="13"/>
    </row>
    <row r="104" spans="1:45" ht="18" customHeight="1" thickBot="1">
      <c r="A104" s="171">
        <v>100</v>
      </c>
      <c r="B104" s="172" t="s">
        <v>73</v>
      </c>
      <c r="C104" s="173"/>
      <c r="D104" s="174"/>
      <c r="E104" s="175"/>
      <c r="F104" s="176"/>
      <c r="G104" s="176"/>
      <c r="H104" s="177"/>
      <c r="I104" s="178"/>
      <c r="J104" s="179"/>
      <c r="K104" s="179"/>
      <c r="L104" s="180"/>
      <c r="M104" s="179"/>
      <c r="N104" s="181"/>
      <c r="O104" s="182"/>
      <c r="P104" s="183"/>
      <c r="Q104" s="179" t="s">
        <v>97</v>
      </c>
      <c r="R104" s="184"/>
      <c r="S104" s="185"/>
      <c r="AA104" s="13"/>
    </row>
    <row r="105" spans="1:45" ht="21" thickBot="1">
      <c r="A105" s="13"/>
      <c r="B105" s="141" t="s">
        <v>76</v>
      </c>
      <c r="C105" s="13"/>
      <c r="D105" s="13"/>
      <c r="E105" s="13"/>
      <c r="F105" s="13"/>
      <c r="G105" s="13"/>
      <c r="H105" s="13"/>
      <c r="I105" s="13"/>
      <c r="J105" s="13"/>
      <c r="K105" s="13"/>
      <c r="L105" s="13"/>
      <c r="M105" s="13"/>
      <c r="N105" s="13"/>
      <c r="P105" s="13"/>
      <c r="Q105" s="141" t="s">
        <v>77</v>
      </c>
      <c r="R105" s="186" t="s">
        <v>78</v>
      </c>
      <c r="S105" s="13"/>
      <c r="X105" s="13"/>
      <c r="Y105" s="13"/>
      <c r="AB105" t="s">
        <v>79</v>
      </c>
      <c r="AE105" t="s">
        <v>80</v>
      </c>
      <c r="AH105" t="s">
        <v>81</v>
      </c>
      <c r="AK105"/>
      <c r="AL105"/>
      <c r="AM105"/>
      <c r="AN105"/>
      <c r="AO105"/>
      <c r="AP105"/>
      <c r="AQ105"/>
      <c r="AR105"/>
      <c r="AS105"/>
    </row>
    <row r="106" spans="1:45" s="141" customFormat="1" ht="21" thickBot="1">
      <c r="A106" s="186"/>
      <c r="B106" s="187" t="e">
        <f>COUNTIFS($B$5:$B$104,"&lt;&gt;",$D$5:$D$104,"&lt;&gt;",#REF!,"")</f>
        <v>#REF!</v>
      </c>
      <c r="Q106" s="99">
        <f>COUNTIFS(Q5:Q104,"&lt;&gt;",$D5:$D104,"&lt;&gt;")</f>
        <v>0</v>
      </c>
      <c r="R106" s="99" t="e">
        <f>COUNTIFS(Q5:Q104,"&lt;&gt;",$D5:$D104,"&lt;&gt;",#REF!,"&lt;&gt;")</f>
        <v>#REF!</v>
      </c>
      <c r="T106"/>
      <c r="U106"/>
      <c r="V106"/>
      <c r="W106"/>
      <c r="Z106" s="99">
        <f>[1]総括申込!U6</f>
        <v>0</v>
      </c>
      <c r="AB106" s="188">
        <f>IF(OR($Z106="一般",$Z106="大学"),$Q106+#REF!+#REF!,0)</f>
        <v>0</v>
      </c>
      <c r="AC106" s="189">
        <f>IF(OR($Z106="一般",$Z106="大学"),$R106+#REF!+#REF!,0)</f>
        <v>0</v>
      </c>
      <c r="AD106" s="190"/>
      <c r="AE106" s="188">
        <f>IF($Z106="高校",$Q106+#REF!+#REF!,0)</f>
        <v>0</v>
      </c>
      <c r="AF106" s="189">
        <f>IF($Z106="高校",$R106+#REF!+#REF!,0)</f>
        <v>0</v>
      </c>
      <c r="AG106" s="190"/>
      <c r="AH106" s="188">
        <f>IF($Z106="中学",$Q106+#REF!+#REF!,0)</f>
        <v>0</v>
      </c>
      <c r="AI106" s="189">
        <f>IF($Z106="中学",$R106+#REF!+#REF!,0)</f>
        <v>0</v>
      </c>
      <c r="AJ106" s="190"/>
    </row>
    <row r="108" spans="1:45">
      <c r="N108">
        <f>COUNTIF(O5:O104,"小学")</f>
        <v>0</v>
      </c>
    </row>
  </sheetData>
  <mergeCells count="6">
    <mergeCell ref="R1:S1"/>
    <mergeCell ref="D2:E2"/>
    <mergeCell ref="F2:G2"/>
    <mergeCell ref="H2:I2"/>
    <mergeCell ref="L2:L3"/>
    <mergeCell ref="Q2:S2"/>
  </mergeCells>
  <phoneticPr fontId="3"/>
  <dataValidations count="11">
    <dataValidation imeMode="off" allowBlank="1" showInputMessage="1" showErrorMessage="1" prompt="「記録なし」の場合は空白のままにする" sqref="R5" xr:uid="{1A3004B4-124B-5049-AFE3-472448AC55DA}"/>
    <dataValidation imeMode="off" allowBlank="1" showErrorMessage="1" sqref="K6:M104" xr:uid="{3C80AE28-4A38-C74A-A0FB-26BB4447DB6F}"/>
    <dataValidation imeMode="on" allowBlank="1" showInputMessage="1" showErrorMessage="1" sqref="D5:E104" xr:uid="{23C54F56-24F6-734B-8CB2-63D75549B138}"/>
    <dataValidation type="list" showInputMessage="1" showErrorMessage="1" errorTitle="区分エラー" error="選手区分を選択してください" prompt="ｸﾗﾌﾞﾁｰﾑの中高生は「中学」、「高校」を選択" sqref="O5:O104" xr:uid="{172A7E58-80A3-F846-8EC5-9D30F9BA6AEB}">
      <formula1>$V$3:$V$6</formula1>
    </dataValidation>
    <dataValidation type="list" showErrorMessage="1" errorTitle="選択エラー" error="○を選択してください" prompt="新規ﾅﾝﾊﾞｰ希望時は「○」を選択_x000a_" sqref="B6:B104" xr:uid="{2149C337-019F-3648-B73F-17BE9610162C}">
      <formula1>有無</formula1>
    </dataValidation>
    <dataValidation type="list" showErrorMessage="1" errorTitle="選択エラー" error="○を選択してください" prompt="新規ｱｽﾘｰﾄﾋﾞﾌﾞｽ希望時は「○」を選択_x000a_" sqref="B5" xr:uid="{B815580B-E34E-204F-B36E-92107FAB7F9A}">
      <formula1>有無</formula1>
    </dataValidation>
    <dataValidation imeMode="off" allowBlank="1" showInputMessage="1" showErrorMessage="1" prompt="入力しない" sqref="C5" xr:uid="{267921B7-398A-9E4E-8856-1BBF7C2129C5}"/>
    <dataValidation imeMode="off" allowBlank="1" showErrorMessage="1" prompt="第1回記録会に付与されたﾅﾝﾊﾞｰを記入" sqref="C6:C104" xr:uid="{E0C0BBEA-F303-5744-BE0B-661F2113E52A}"/>
    <dataValidation imeMode="halfKatakana" allowBlank="1" showInputMessage="1" showErrorMessage="1" sqref="F5:G104" xr:uid="{5D5D6888-8C96-364D-B288-2DBEACEB8626}"/>
    <dataValidation imeMode="off" allowBlank="1" showInputMessage="1" showErrorMessage="1" prompt="「/」を入れず西暦年の下2桁と月日を6文字の数字だけで入力" sqref="J5" xr:uid="{FE967A3B-C941-AF44-BAC9-26807B989B65}"/>
    <dataValidation imeMode="off" allowBlank="1" showInputMessage="1" showErrorMessage="1" sqref="H5:I104 R6:R104 J6:J104 L4 K5:M5 S5:S104" xr:uid="{91E33DEE-0F1D-3241-9E9B-32FA6B2AA8D0}"/>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80B8B-F80F-1F49-BB2F-09C9BD54509B}">
  <dimension ref="A1:AS108"/>
  <sheetViews>
    <sheetView workbookViewId="0">
      <selection activeCell="AE20" sqref="AE20"/>
    </sheetView>
  </sheetViews>
  <sheetFormatPr baseColWidth="10" defaultColWidth="7.5703125" defaultRowHeight="20"/>
  <cols>
    <col min="1" max="1" width="3.140625" customWidth="1"/>
    <col min="2" max="2" width="4.7109375" customWidth="1"/>
    <col min="3" max="3" width="4.85546875" customWidth="1"/>
    <col min="6" max="7" width="7.85546875" customWidth="1"/>
    <col min="8" max="9" width="7.7109375" hidden="1" customWidth="1"/>
    <col min="10" max="10" width="7.42578125" customWidth="1"/>
    <col min="11" max="11" width="3.140625" customWidth="1"/>
    <col min="12" max="12" width="10.85546875" hidden="1" customWidth="1"/>
    <col min="13" max="13" width="7.42578125" customWidth="1"/>
    <col min="14" max="14" width="6" customWidth="1"/>
    <col min="15" max="15" width="5.28515625" customWidth="1"/>
    <col min="16" max="16" width="2.5703125" customWidth="1"/>
    <col min="17" max="17" width="11.5703125" customWidth="1"/>
    <col min="18" max="18" width="7" customWidth="1"/>
    <col min="19" max="19" width="4.28515625" customWidth="1"/>
    <col min="20" max="20" width="2.5703125" customWidth="1"/>
    <col min="21" max="21" width="11.5703125" customWidth="1"/>
    <col min="22" max="22" width="7" customWidth="1"/>
    <col min="23" max="23" width="4.28515625" customWidth="1"/>
    <col min="24" max="25" width="3.140625" customWidth="1"/>
    <col min="26" max="26" width="4.42578125" customWidth="1"/>
    <col min="27" max="27" width="2.85546875" customWidth="1"/>
    <col min="28" max="36" width="3.140625" customWidth="1"/>
    <col min="37" max="37" width="7.7109375" style="101" customWidth="1"/>
    <col min="38" max="45" width="7.5703125" style="101"/>
  </cols>
  <sheetData>
    <row r="1" spans="1:35" ht="24" customHeight="1" thickBot="1">
      <c r="A1" s="95"/>
      <c r="B1" s="96" t="s">
        <v>104</v>
      </c>
      <c r="C1" s="97"/>
      <c r="D1" s="95"/>
      <c r="E1" s="98"/>
      <c r="F1" s="98"/>
      <c r="G1" s="98"/>
      <c r="H1" s="98"/>
      <c r="I1" s="13"/>
      <c r="J1" s="13"/>
      <c r="K1" s="13"/>
      <c r="L1" s="13"/>
      <c r="M1" s="13"/>
      <c r="N1" s="13"/>
      <c r="O1" s="13"/>
      <c r="P1" s="194"/>
      <c r="Q1" s="191"/>
      <c r="R1" s="268"/>
      <c r="S1" s="269"/>
      <c r="X1" s="100"/>
      <c r="Y1" s="100"/>
      <c r="Z1" s="13"/>
      <c r="AA1" s="13"/>
    </row>
    <row r="2" spans="1:35" ht="18" customHeight="1">
      <c r="A2" s="102" t="s">
        <v>36</v>
      </c>
      <c r="B2" s="103" t="s">
        <v>37</v>
      </c>
      <c r="C2" s="104" t="s">
        <v>38</v>
      </c>
      <c r="D2" s="270" t="s">
        <v>39</v>
      </c>
      <c r="E2" s="271"/>
      <c r="F2" s="272" t="s">
        <v>40</v>
      </c>
      <c r="G2" s="273"/>
      <c r="H2" s="274" t="s">
        <v>41</v>
      </c>
      <c r="I2" s="275"/>
      <c r="J2" s="105" t="s">
        <v>42</v>
      </c>
      <c r="K2" s="105" t="s">
        <v>43</v>
      </c>
      <c r="L2" s="276" t="s">
        <v>44</v>
      </c>
      <c r="M2" s="106" t="s">
        <v>18</v>
      </c>
      <c r="N2" s="107" t="s">
        <v>18</v>
      </c>
      <c r="O2" s="108" t="s">
        <v>45</v>
      </c>
      <c r="P2" s="109"/>
      <c r="Q2" s="278" t="s">
        <v>46</v>
      </c>
      <c r="R2" s="278"/>
      <c r="S2" s="279"/>
      <c r="X2" s="110"/>
      <c r="Y2" s="110"/>
      <c r="Z2" s="13"/>
      <c r="AA2" s="13"/>
    </row>
    <row r="3" spans="1:35" ht="18" customHeight="1" thickBot="1">
      <c r="A3" s="111" t="s">
        <v>47</v>
      </c>
      <c r="B3" s="112" t="s">
        <v>48</v>
      </c>
      <c r="C3" s="113" t="s">
        <v>49</v>
      </c>
      <c r="D3" s="114" t="s">
        <v>50</v>
      </c>
      <c r="E3" s="115" t="s">
        <v>51</v>
      </c>
      <c r="F3" s="116" t="s">
        <v>52</v>
      </c>
      <c r="G3" s="116" t="s">
        <v>53</v>
      </c>
      <c r="H3" s="117" t="s">
        <v>54</v>
      </c>
      <c r="I3" s="115" t="s">
        <v>55</v>
      </c>
      <c r="J3" s="118" t="s">
        <v>56</v>
      </c>
      <c r="K3" s="118" t="s">
        <v>57</v>
      </c>
      <c r="L3" s="277"/>
      <c r="M3" s="118" t="s">
        <v>58</v>
      </c>
      <c r="N3" s="119" t="s">
        <v>59</v>
      </c>
      <c r="O3" s="120" t="s">
        <v>60</v>
      </c>
      <c r="P3" s="121"/>
      <c r="Q3" s="122" t="s">
        <v>61</v>
      </c>
      <c r="R3" s="123" t="s">
        <v>62</v>
      </c>
      <c r="S3" s="124" t="s">
        <v>63</v>
      </c>
      <c r="V3" t="s">
        <v>93</v>
      </c>
      <c r="X3" s="125"/>
      <c r="Y3" s="125"/>
      <c r="Z3" s="13"/>
      <c r="AA3" s="13"/>
    </row>
    <row r="4" spans="1:35" ht="18" customHeight="1" thickBot="1">
      <c r="A4" s="126" t="s">
        <v>64</v>
      </c>
      <c r="B4" s="127" t="s">
        <v>65</v>
      </c>
      <c r="C4" s="127"/>
      <c r="D4" s="128" t="s">
        <v>91</v>
      </c>
      <c r="E4" s="129" t="s">
        <v>98</v>
      </c>
      <c r="F4" s="130" t="s">
        <v>92</v>
      </c>
      <c r="G4" s="130" t="s">
        <v>82</v>
      </c>
      <c r="H4" s="131" t="s">
        <v>68</v>
      </c>
      <c r="I4" s="132" t="s">
        <v>69</v>
      </c>
      <c r="J4" s="133" t="s">
        <v>70</v>
      </c>
      <c r="K4" s="133"/>
      <c r="L4" s="134" t="s">
        <v>71</v>
      </c>
      <c r="M4" s="133" t="s">
        <v>72</v>
      </c>
      <c r="N4" s="135" t="s">
        <v>91</v>
      </c>
      <c r="O4" s="136" t="s">
        <v>109</v>
      </c>
      <c r="P4" s="137"/>
      <c r="Q4" s="192" t="s">
        <v>97</v>
      </c>
      <c r="R4" s="138" t="s">
        <v>74</v>
      </c>
      <c r="S4" s="139" t="s">
        <v>75</v>
      </c>
      <c r="V4" t="s">
        <v>94</v>
      </c>
      <c r="X4" s="140"/>
      <c r="Y4" s="140"/>
      <c r="Z4" s="13"/>
      <c r="AA4" s="13"/>
      <c r="AB4" s="141"/>
      <c r="AC4" s="141"/>
      <c r="AE4" s="141"/>
      <c r="AF4" s="141"/>
      <c r="AH4" s="141"/>
      <c r="AI4" s="141"/>
    </row>
    <row r="5" spans="1:35" ht="18" customHeight="1">
      <c r="A5" s="142">
        <v>1</v>
      </c>
      <c r="B5" s="143" t="s">
        <v>73</v>
      </c>
      <c r="C5" s="144"/>
      <c r="D5" s="145"/>
      <c r="E5" s="146"/>
      <c r="F5" s="147"/>
      <c r="G5" s="147"/>
      <c r="H5" s="148"/>
      <c r="I5" s="149"/>
      <c r="J5" s="150"/>
      <c r="K5" s="150"/>
      <c r="L5" s="151"/>
      <c r="M5" s="150"/>
      <c r="N5" s="152"/>
      <c r="O5" s="153"/>
      <c r="P5" s="154"/>
      <c r="Q5" s="193" t="s">
        <v>97</v>
      </c>
      <c r="R5" s="155"/>
      <c r="S5" s="156"/>
      <c r="V5" t="s">
        <v>95</v>
      </c>
      <c r="Z5" s="13"/>
      <c r="AA5" s="13"/>
    </row>
    <row r="6" spans="1:35" ht="18" customHeight="1">
      <c r="A6" s="142">
        <v>2</v>
      </c>
      <c r="B6" s="143" t="s">
        <v>73</v>
      </c>
      <c r="C6" s="144"/>
      <c r="D6" s="145"/>
      <c r="E6" s="146"/>
      <c r="F6" s="147"/>
      <c r="G6" s="147"/>
      <c r="H6" s="148"/>
      <c r="I6" s="149"/>
      <c r="J6" s="150"/>
      <c r="K6" s="150"/>
      <c r="L6" s="151"/>
      <c r="M6" s="150"/>
      <c r="N6" s="152"/>
      <c r="O6" s="153"/>
      <c r="P6" s="154"/>
      <c r="Q6" s="193" t="s">
        <v>97</v>
      </c>
      <c r="R6" s="155"/>
      <c r="S6" s="156"/>
      <c r="V6" t="s">
        <v>96</v>
      </c>
      <c r="Z6" s="13"/>
      <c r="AA6" s="13"/>
    </row>
    <row r="7" spans="1:35" ht="18" customHeight="1">
      <c r="A7" s="142">
        <v>3</v>
      </c>
      <c r="B7" s="143" t="s">
        <v>73</v>
      </c>
      <c r="C7" s="144"/>
      <c r="D7" s="145"/>
      <c r="E7" s="146"/>
      <c r="F7" s="147"/>
      <c r="G7" s="147"/>
      <c r="H7" s="148"/>
      <c r="I7" s="149"/>
      <c r="J7" s="150"/>
      <c r="K7" s="150"/>
      <c r="L7" s="151"/>
      <c r="M7" s="150"/>
      <c r="N7" s="152"/>
      <c r="O7" s="153"/>
      <c r="P7" s="154"/>
      <c r="Q7" s="193" t="s">
        <v>97</v>
      </c>
      <c r="R7" s="155"/>
      <c r="S7" s="156"/>
      <c r="Z7" s="13"/>
      <c r="AA7" s="13"/>
    </row>
    <row r="8" spans="1:35" ht="18" customHeight="1">
      <c r="A8" s="142">
        <v>4</v>
      </c>
      <c r="B8" s="143" t="s">
        <v>73</v>
      </c>
      <c r="C8" s="144"/>
      <c r="D8" s="145"/>
      <c r="E8" s="146"/>
      <c r="F8" s="147"/>
      <c r="G8" s="147"/>
      <c r="H8" s="148"/>
      <c r="I8" s="149"/>
      <c r="J8" s="150"/>
      <c r="K8" s="150"/>
      <c r="L8" s="151"/>
      <c r="M8" s="150"/>
      <c r="N8" s="152"/>
      <c r="O8" s="153"/>
      <c r="P8" s="154"/>
      <c r="Q8" s="193" t="s">
        <v>97</v>
      </c>
      <c r="R8" s="155"/>
      <c r="S8" s="156"/>
      <c r="Z8" s="13"/>
      <c r="AA8" s="13"/>
    </row>
    <row r="9" spans="1:35" ht="18" customHeight="1">
      <c r="A9" s="157">
        <v>5</v>
      </c>
      <c r="B9" s="158" t="s">
        <v>73</v>
      </c>
      <c r="C9" s="159"/>
      <c r="D9" s="160"/>
      <c r="E9" s="161"/>
      <c r="F9" s="162"/>
      <c r="G9" s="162"/>
      <c r="H9" s="163"/>
      <c r="I9" s="164"/>
      <c r="J9" s="165"/>
      <c r="K9" s="165"/>
      <c r="L9" s="166"/>
      <c r="M9" s="165"/>
      <c r="N9" s="152"/>
      <c r="O9" s="153"/>
      <c r="P9" s="167"/>
      <c r="Q9" s="193" t="s">
        <v>97</v>
      </c>
      <c r="R9" s="168"/>
      <c r="S9" s="169"/>
      <c r="Z9" s="13"/>
      <c r="AA9" s="13"/>
    </row>
    <row r="10" spans="1:35" ht="18" customHeight="1">
      <c r="A10" s="142">
        <v>6</v>
      </c>
      <c r="B10" s="143" t="s">
        <v>73</v>
      </c>
      <c r="C10" s="144"/>
      <c r="D10" s="145"/>
      <c r="E10" s="146"/>
      <c r="F10" s="147"/>
      <c r="G10" s="147"/>
      <c r="H10" s="148"/>
      <c r="I10" s="149"/>
      <c r="J10" s="150"/>
      <c r="K10" s="150"/>
      <c r="L10" s="151"/>
      <c r="M10" s="150"/>
      <c r="N10" s="152"/>
      <c r="O10" s="153"/>
      <c r="P10" s="170"/>
      <c r="Q10" s="193" t="s">
        <v>97</v>
      </c>
      <c r="R10" s="155"/>
      <c r="S10" s="156"/>
      <c r="Z10" s="13"/>
      <c r="AA10" s="13"/>
    </row>
    <row r="11" spans="1:35" ht="18" customHeight="1">
      <c r="A11" s="142">
        <v>7</v>
      </c>
      <c r="B11" s="143" t="s">
        <v>73</v>
      </c>
      <c r="C11" s="144"/>
      <c r="D11" s="145"/>
      <c r="E11" s="146"/>
      <c r="F11" s="147"/>
      <c r="G11" s="147"/>
      <c r="H11" s="148"/>
      <c r="I11" s="149"/>
      <c r="J11" s="150"/>
      <c r="K11" s="150"/>
      <c r="L11" s="151"/>
      <c r="M11" s="150"/>
      <c r="N11" s="152"/>
      <c r="O11" s="153"/>
      <c r="P11" s="170"/>
      <c r="Q11" s="193" t="s">
        <v>97</v>
      </c>
      <c r="R11" s="155"/>
      <c r="S11" s="156"/>
      <c r="Z11" s="13"/>
      <c r="AA11" s="13"/>
    </row>
    <row r="12" spans="1:35" ht="18" customHeight="1">
      <c r="A12" s="142">
        <v>8</v>
      </c>
      <c r="B12" s="143" t="s">
        <v>73</v>
      </c>
      <c r="C12" s="144"/>
      <c r="D12" s="145"/>
      <c r="E12" s="146"/>
      <c r="F12" s="147"/>
      <c r="G12" s="147"/>
      <c r="H12" s="148"/>
      <c r="I12" s="149"/>
      <c r="J12" s="150"/>
      <c r="K12" s="150"/>
      <c r="L12" s="151"/>
      <c r="M12" s="150"/>
      <c r="N12" s="152"/>
      <c r="O12" s="153"/>
      <c r="P12" s="170"/>
      <c r="Q12" s="193" t="s">
        <v>97</v>
      </c>
      <c r="R12" s="155"/>
      <c r="S12" s="156"/>
      <c r="Z12" s="13"/>
      <c r="AA12" s="13"/>
    </row>
    <row r="13" spans="1:35" ht="18" customHeight="1">
      <c r="A13" s="142">
        <v>9</v>
      </c>
      <c r="B13" s="143" t="s">
        <v>73</v>
      </c>
      <c r="C13" s="144"/>
      <c r="D13" s="145"/>
      <c r="E13" s="146"/>
      <c r="F13" s="147"/>
      <c r="G13" s="147"/>
      <c r="H13" s="148"/>
      <c r="I13" s="149"/>
      <c r="J13" s="150"/>
      <c r="K13" s="150"/>
      <c r="L13" s="151"/>
      <c r="M13" s="150"/>
      <c r="N13" s="152"/>
      <c r="O13" s="153"/>
      <c r="P13" s="170"/>
      <c r="Q13" s="193" t="s">
        <v>97</v>
      </c>
      <c r="R13" s="155"/>
      <c r="S13" s="156"/>
      <c r="Z13" s="13"/>
      <c r="AA13" s="13"/>
    </row>
    <row r="14" spans="1:35" ht="18" customHeight="1">
      <c r="A14" s="157">
        <v>10</v>
      </c>
      <c r="B14" s="158" t="s">
        <v>73</v>
      </c>
      <c r="C14" s="159"/>
      <c r="D14" s="160"/>
      <c r="E14" s="161"/>
      <c r="F14" s="162"/>
      <c r="G14" s="162"/>
      <c r="H14" s="163"/>
      <c r="I14" s="164"/>
      <c r="J14" s="165"/>
      <c r="K14" s="165"/>
      <c r="L14" s="166"/>
      <c r="M14" s="165"/>
      <c r="N14" s="152"/>
      <c r="O14" s="153"/>
      <c r="P14" s="167"/>
      <c r="Q14" s="193" t="s">
        <v>97</v>
      </c>
      <c r="R14" s="168"/>
      <c r="S14" s="169"/>
      <c r="Z14" s="13"/>
      <c r="AA14" s="13"/>
    </row>
    <row r="15" spans="1:35" ht="18" customHeight="1">
      <c r="A15" s="142">
        <v>11</v>
      </c>
      <c r="B15" s="143" t="s">
        <v>73</v>
      </c>
      <c r="C15" s="144"/>
      <c r="D15" s="145"/>
      <c r="E15" s="146"/>
      <c r="F15" s="147"/>
      <c r="G15" s="147"/>
      <c r="H15" s="148"/>
      <c r="I15" s="149"/>
      <c r="J15" s="150"/>
      <c r="K15" s="150"/>
      <c r="L15" s="151"/>
      <c r="M15" s="150"/>
      <c r="N15" s="152"/>
      <c r="O15" s="153"/>
      <c r="P15" s="170"/>
      <c r="Q15" s="193" t="s">
        <v>97</v>
      </c>
      <c r="R15" s="155"/>
      <c r="S15" s="156"/>
      <c r="Z15" s="13"/>
      <c r="AA15" s="13"/>
    </row>
    <row r="16" spans="1:35" ht="18" customHeight="1">
      <c r="A16" s="142">
        <v>12</v>
      </c>
      <c r="B16" s="143" t="s">
        <v>73</v>
      </c>
      <c r="C16" s="144"/>
      <c r="D16" s="145"/>
      <c r="E16" s="146"/>
      <c r="F16" s="147"/>
      <c r="G16" s="147"/>
      <c r="H16" s="148"/>
      <c r="I16" s="149"/>
      <c r="J16" s="150"/>
      <c r="K16" s="150"/>
      <c r="L16" s="151"/>
      <c r="M16" s="150"/>
      <c r="N16" s="152"/>
      <c r="O16" s="153"/>
      <c r="P16" s="170"/>
      <c r="Q16" s="193" t="s">
        <v>97</v>
      </c>
      <c r="R16" s="155"/>
      <c r="S16" s="156"/>
      <c r="Z16" s="13"/>
      <c r="AA16" s="13"/>
    </row>
    <row r="17" spans="1:27" ht="18" customHeight="1">
      <c r="A17" s="142">
        <v>13</v>
      </c>
      <c r="B17" s="143" t="s">
        <v>73</v>
      </c>
      <c r="C17" s="144"/>
      <c r="D17" s="145"/>
      <c r="E17" s="146"/>
      <c r="F17" s="147"/>
      <c r="G17" s="147"/>
      <c r="H17" s="148"/>
      <c r="I17" s="149"/>
      <c r="J17" s="150"/>
      <c r="K17" s="150"/>
      <c r="L17" s="151"/>
      <c r="M17" s="150"/>
      <c r="N17" s="152"/>
      <c r="O17" s="153"/>
      <c r="P17" s="170"/>
      <c r="Q17" s="193" t="s">
        <v>97</v>
      </c>
      <c r="R17" s="155"/>
      <c r="S17" s="156"/>
      <c r="Z17" s="13"/>
      <c r="AA17" s="13"/>
    </row>
    <row r="18" spans="1:27" ht="18" customHeight="1">
      <c r="A18" s="142">
        <v>14</v>
      </c>
      <c r="B18" s="143" t="s">
        <v>73</v>
      </c>
      <c r="C18" s="144"/>
      <c r="D18" s="145"/>
      <c r="E18" s="146"/>
      <c r="F18" s="147"/>
      <c r="G18" s="147"/>
      <c r="H18" s="148"/>
      <c r="I18" s="149"/>
      <c r="J18" s="150"/>
      <c r="K18" s="150"/>
      <c r="L18" s="151"/>
      <c r="M18" s="150"/>
      <c r="N18" s="152"/>
      <c r="O18" s="153"/>
      <c r="P18" s="170"/>
      <c r="Q18" s="193" t="s">
        <v>97</v>
      </c>
      <c r="R18" s="155"/>
      <c r="S18" s="156"/>
      <c r="Z18" s="13"/>
      <c r="AA18" s="13"/>
    </row>
    <row r="19" spans="1:27" ht="18" customHeight="1">
      <c r="A19" s="157">
        <v>15</v>
      </c>
      <c r="B19" s="158" t="s">
        <v>73</v>
      </c>
      <c r="C19" s="159"/>
      <c r="D19" s="160"/>
      <c r="E19" s="161"/>
      <c r="F19" s="162"/>
      <c r="G19" s="162"/>
      <c r="H19" s="163"/>
      <c r="I19" s="164"/>
      <c r="J19" s="165"/>
      <c r="K19" s="165"/>
      <c r="L19" s="166"/>
      <c r="M19" s="165"/>
      <c r="N19" s="152"/>
      <c r="O19" s="153"/>
      <c r="P19" s="167"/>
      <c r="Q19" s="193" t="s">
        <v>97</v>
      </c>
      <c r="R19" s="168"/>
      <c r="S19" s="169"/>
      <c r="Z19" s="13"/>
      <c r="AA19" s="13"/>
    </row>
    <row r="20" spans="1:27" ht="18" customHeight="1">
      <c r="A20" s="142">
        <v>16</v>
      </c>
      <c r="B20" s="143" t="s">
        <v>73</v>
      </c>
      <c r="C20" s="144"/>
      <c r="D20" s="145"/>
      <c r="E20" s="146"/>
      <c r="F20" s="147"/>
      <c r="G20" s="147"/>
      <c r="H20" s="148"/>
      <c r="I20" s="149"/>
      <c r="J20" s="150"/>
      <c r="K20" s="150"/>
      <c r="L20" s="151"/>
      <c r="M20" s="150"/>
      <c r="N20" s="152"/>
      <c r="O20" s="153"/>
      <c r="P20" s="170"/>
      <c r="Q20" s="193" t="s">
        <v>97</v>
      </c>
      <c r="R20" s="155"/>
      <c r="S20" s="156"/>
      <c r="Z20" s="13"/>
      <c r="AA20" s="13"/>
    </row>
    <row r="21" spans="1:27" ht="18" customHeight="1">
      <c r="A21" s="142">
        <v>17</v>
      </c>
      <c r="B21" s="143" t="s">
        <v>73</v>
      </c>
      <c r="C21" s="144"/>
      <c r="D21" s="145"/>
      <c r="E21" s="146"/>
      <c r="F21" s="147"/>
      <c r="G21" s="147"/>
      <c r="H21" s="148"/>
      <c r="I21" s="149"/>
      <c r="J21" s="150"/>
      <c r="K21" s="150"/>
      <c r="L21" s="151"/>
      <c r="M21" s="150"/>
      <c r="N21" s="152"/>
      <c r="O21" s="153"/>
      <c r="P21" s="170"/>
      <c r="Q21" s="193" t="s">
        <v>97</v>
      </c>
      <c r="R21" s="155"/>
      <c r="S21" s="156"/>
      <c r="Z21" s="13"/>
      <c r="AA21" s="13"/>
    </row>
    <row r="22" spans="1:27" ht="18" customHeight="1">
      <c r="A22" s="142">
        <v>18</v>
      </c>
      <c r="B22" s="143" t="s">
        <v>73</v>
      </c>
      <c r="C22" s="144"/>
      <c r="D22" s="145"/>
      <c r="E22" s="146"/>
      <c r="F22" s="147"/>
      <c r="G22" s="147"/>
      <c r="H22" s="148"/>
      <c r="I22" s="149"/>
      <c r="J22" s="150"/>
      <c r="K22" s="150"/>
      <c r="L22" s="151"/>
      <c r="M22" s="150"/>
      <c r="N22" s="152"/>
      <c r="O22" s="153"/>
      <c r="P22" s="170"/>
      <c r="Q22" s="193" t="s">
        <v>97</v>
      </c>
      <c r="R22" s="155"/>
      <c r="S22" s="156"/>
      <c r="Z22" s="13"/>
      <c r="AA22" s="13"/>
    </row>
    <row r="23" spans="1:27" ht="18" customHeight="1">
      <c r="A23" s="142">
        <v>19</v>
      </c>
      <c r="B23" s="143" t="s">
        <v>73</v>
      </c>
      <c r="C23" s="144"/>
      <c r="D23" s="145"/>
      <c r="E23" s="146"/>
      <c r="F23" s="147"/>
      <c r="G23" s="147"/>
      <c r="H23" s="148"/>
      <c r="I23" s="149"/>
      <c r="J23" s="150"/>
      <c r="K23" s="150"/>
      <c r="L23" s="151"/>
      <c r="M23" s="150"/>
      <c r="N23" s="152"/>
      <c r="O23" s="153"/>
      <c r="P23" s="170"/>
      <c r="Q23" s="193" t="s">
        <v>97</v>
      </c>
      <c r="R23" s="155"/>
      <c r="S23" s="156"/>
      <c r="Z23" s="13"/>
      <c r="AA23" s="13"/>
    </row>
    <row r="24" spans="1:27" ht="18" customHeight="1">
      <c r="A24" s="157">
        <v>20</v>
      </c>
      <c r="B24" s="158" t="s">
        <v>73</v>
      </c>
      <c r="C24" s="159"/>
      <c r="D24" s="160"/>
      <c r="E24" s="161"/>
      <c r="F24" s="162"/>
      <c r="G24" s="162"/>
      <c r="H24" s="163"/>
      <c r="I24" s="164"/>
      <c r="J24" s="165"/>
      <c r="K24" s="165"/>
      <c r="L24" s="166"/>
      <c r="M24" s="165"/>
      <c r="N24" s="152"/>
      <c r="O24" s="153"/>
      <c r="P24" s="167"/>
      <c r="Q24" s="193" t="s">
        <v>97</v>
      </c>
      <c r="R24" s="168"/>
      <c r="S24" s="169"/>
      <c r="Z24" s="13"/>
      <c r="AA24" s="13"/>
    </row>
    <row r="25" spans="1:27" ht="18" customHeight="1">
      <c r="A25" s="142">
        <v>21</v>
      </c>
      <c r="B25" s="143" t="s">
        <v>73</v>
      </c>
      <c r="C25" s="144"/>
      <c r="D25" s="145"/>
      <c r="E25" s="146"/>
      <c r="F25" s="147"/>
      <c r="G25" s="147"/>
      <c r="H25" s="148"/>
      <c r="I25" s="149"/>
      <c r="J25" s="150"/>
      <c r="K25" s="150"/>
      <c r="L25" s="151"/>
      <c r="M25" s="150"/>
      <c r="N25" s="152"/>
      <c r="O25" s="153"/>
      <c r="P25" s="170"/>
      <c r="Q25" s="193" t="s">
        <v>97</v>
      </c>
      <c r="R25" s="155"/>
      <c r="S25" s="156"/>
      <c r="Z25" s="13"/>
      <c r="AA25" s="13"/>
    </row>
    <row r="26" spans="1:27" ht="18" customHeight="1">
      <c r="A26" s="142">
        <v>22</v>
      </c>
      <c r="B26" s="143" t="s">
        <v>73</v>
      </c>
      <c r="C26" s="144"/>
      <c r="D26" s="145"/>
      <c r="E26" s="146"/>
      <c r="F26" s="147"/>
      <c r="G26" s="147"/>
      <c r="H26" s="148"/>
      <c r="I26" s="149"/>
      <c r="J26" s="150"/>
      <c r="K26" s="150"/>
      <c r="L26" s="151"/>
      <c r="M26" s="150"/>
      <c r="N26" s="152"/>
      <c r="O26" s="153"/>
      <c r="P26" s="170"/>
      <c r="Q26" s="193" t="s">
        <v>97</v>
      </c>
      <c r="R26" s="155"/>
      <c r="S26" s="156"/>
      <c r="Z26" s="13"/>
      <c r="AA26" s="13"/>
    </row>
    <row r="27" spans="1:27" ht="18" customHeight="1">
      <c r="A27" s="142">
        <v>23</v>
      </c>
      <c r="B27" s="143" t="s">
        <v>73</v>
      </c>
      <c r="C27" s="144"/>
      <c r="D27" s="145"/>
      <c r="E27" s="146"/>
      <c r="F27" s="147"/>
      <c r="G27" s="147"/>
      <c r="H27" s="148"/>
      <c r="I27" s="149"/>
      <c r="J27" s="150"/>
      <c r="K27" s="150"/>
      <c r="L27" s="151"/>
      <c r="M27" s="150"/>
      <c r="N27" s="152"/>
      <c r="O27" s="153"/>
      <c r="P27" s="170"/>
      <c r="Q27" s="193" t="s">
        <v>97</v>
      </c>
      <c r="R27" s="155"/>
      <c r="S27" s="156"/>
      <c r="Z27" s="13"/>
      <c r="AA27" s="13"/>
    </row>
    <row r="28" spans="1:27" ht="18" customHeight="1">
      <c r="A28" s="142">
        <v>24</v>
      </c>
      <c r="B28" s="143" t="s">
        <v>73</v>
      </c>
      <c r="C28" s="144"/>
      <c r="D28" s="145"/>
      <c r="E28" s="146"/>
      <c r="F28" s="147"/>
      <c r="G28" s="147"/>
      <c r="H28" s="148"/>
      <c r="I28" s="149"/>
      <c r="J28" s="150"/>
      <c r="K28" s="150"/>
      <c r="L28" s="151"/>
      <c r="M28" s="150"/>
      <c r="N28" s="152"/>
      <c r="O28" s="153"/>
      <c r="P28" s="170"/>
      <c r="Q28" s="193" t="s">
        <v>97</v>
      </c>
      <c r="R28" s="155"/>
      <c r="S28" s="156"/>
      <c r="Z28" s="13"/>
      <c r="AA28" s="13"/>
    </row>
    <row r="29" spans="1:27" ht="18" customHeight="1">
      <c r="A29" s="157">
        <v>25</v>
      </c>
      <c r="B29" s="158" t="s">
        <v>73</v>
      </c>
      <c r="C29" s="159"/>
      <c r="D29" s="160"/>
      <c r="E29" s="161"/>
      <c r="F29" s="162"/>
      <c r="G29" s="162"/>
      <c r="H29" s="163"/>
      <c r="I29" s="164"/>
      <c r="J29" s="165"/>
      <c r="K29" s="165"/>
      <c r="L29" s="166"/>
      <c r="M29" s="165"/>
      <c r="N29" s="152"/>
      <c r="O29" s="153"/>
      <c r="P29" s="167"/>
      <c r="Q29" s="193" t="s">
        <v>97</v>
      </c>
      <c r="R29" s="168"/>
      <c r="S29" s="169"/>
      <c r="Z29" s="13"/>
      <c r="AA29" s="13"/>
    </row>
    <row r="30" spans="1:27" ht="18" customHeight="1">
      <c r="A30" s="142">
        <v>26</v>
      </c>
      <c r="B30" s="143" t="s">
        <v>73</v>
      </c>
      <c r="C30" s="144"/>
      <c r="D30" s="145"/>
      <c r="E30" s="146"/>
      <c r="F30" s="147"/>
      <c r="G30" s="147"/>
      <c r="H30" s="148"/>
      <c r="I30" s="149"/>
      <c r="J30" s="150"/>
      <c r="K30" s="150"/>
      <c r="L30" s="151"/>
      <c r="M30" s="150"/>
      <c r="N30" s="152"/>
      <c r="O30" s="153"/>
      <c r="P30" s="170"/>
      <c r="Q30" s="193" t="s">
        <v>97</v>
      </c>
      <c r="R30" s="155"/>
      <c r="S30" s="156"/>
      <c r="Z30" s="13"/>
      <c r="AA30" s="13"/>
    </row>
    <row r="31" spans="1:27" ht="18" customHeight="1">
      <c r="A31" s="142">
        <v>27</v>
      </c>
      <c r="B31" s="143" t="s">
        <v>73</v>
      </c>
      <c r="C31" s="144"/>
      <c r="D31" s="145"/>
      <c r="E31" s="146"/>
      <c r="F31" s="147"/>
      <c r="G31" s="147"/>
      <c r="H31" s="148"/>
      <c r="I31" s="149"/>
      <c r="J31" s="150"/>
      <c r="K31" s="150"/>
      <c r="L31" s="151"/>
      <c r="M31" s="150"/>
      <c r="N31" s="152"/>
      <c r="O31" s="153"/>
      <c r="P31" s="170"/>
      <c r="Q31" s="193" t="s">
        <v>97</v>
      </c>
      <c r="R31" s="155"/>
      <c r="S31" s="156"/>
      <c r="Z31" s="13"/>
      <c r="AA31" s="13"/>
    </row>
    <row r="32" spans="1:27" ht="18" customHeight="1">
      <c r="A32" s="142">
        <v>28</v>
      </c>
      <c r="B32" s="143" t="s">
        <v>73</v>
      </c>
      <c r="C32" s="144"/>
      <c r="D32" s="145"/>
      <c r="E32" s="146"/>
      <c r="F32" s="147"/>
      <c r="G32" s="147"/>
      <c r="H32" s="148"/>
      <c r="I32" s="149"/>
      <c r="J32" s="150"/>
      <c r="K32" s="150"/>
      <c r="L32" s="151"/>
      <c r="M32" s="150"/>
      <c r="N32" s="152"/>
      <c r="O32" s="153"/>
      <c r="P32" s="170"/>
      <c r="Q32" s="193" t="s">
        <v>97</v>
      </c>
      <c r="R32" s="155"/>
      <c r="S32" s="156"/>
      <c r="Z32" s="13"/>
      <c r="AA32" s="13"/>
    </row>
    <row r="33" spans="1:27" ht="18" customHeight="1">
      <c r="A33" s="142">
        <v>29</v>
      </c>
      <c r="B33" s="143" t="s">
        <v>73</v>
      </c>
      <c r="C33" s="144"/>
      <c r="D33" s="145"/>
      <c r="E33" s="146"/>
      <c r="F33" s="147"/>
      <c r="G33" s="147"/>
      <c r="H33" s="148"/>
      <c r="I33" s="149"/>
      <c r="J33" s="150"/>
      <c r="K33" s="150"/>
      <c r="L33" s="151"/>
      <c r="M33" s="150"/>
      <c r="N33" s="152"/>
      <c r="O33" s="153"/>
      <c r="P33" s="170"/>
      <c r="Q33" s="193" t="s">
        <v>97</v>
      </c>
      <c r="R33" s="155"/>
      <c r="S33" s="156"/>
      <c r="AA33" s="13"/>
    </row>
    <row r="34" spans="1:27" ht="18" customHeight="1">
      <c r="A34" s="157">
        <v>30</v>
      </c>
      <c r="B34" s="158" t="s">
        <v>73</v>
      </c>
      <c r="C34" s="159"/>
      <c r="D34" s="160"/>
      <c r="E34" s="161"/>
      <c r="F34" s="162"/>
      <c r="G34" s="162"/>
      <c r="H34" s="163"/>
      <c r="I34" s="164"/>
      <c r="J34" s="165"/>
      <c r="K34" s="165"/>
      <c r="L34" s="166"/>
      <c r="M34" s="165"/>
      <c r="N34" s="152"/>
      <c r="O34" s="153"/>
      <c r="P34" s="167"/>
      <c r="Q34" s="193" t="s">
        <v>97</v>
      </c>
      <c r="R34" s="168"/>
      <c r="S34" s="169"/>
      <c r="AA34" s="13"/>
    </row>
    <row r="35" spans="1:27" ht="18" customHeight="1">
      <c r="A35" s="142">
        <v>31</v>
      </c>
      <c r="B35" s="143" t="s">
        <v>73</v>
      </c>
      <c r="C35" s="144"/>
      <c r="D35" s="145"/>
      <c r="E35" s="146"/>
      <c r="F35" s="147"/>
      <c r="G35" s="147"/>
      <c r="H35" s="148"/>
      <c r="I35" s="149"/>
      <c r="J35" s="150"/>
      <c r="K35" s="150"/>
      <c r="L35" s="151"/>
      <c r="M35" s="150"/>
      <c r="N35" s="152"/>
      <c r="O35" s="153"/>
      <c r="P35" s="170"/>
      <c r="Q35" s="193" t="s">
        <v>97</v>
      </c>
      <c r="R35" s="155"/>
      <c r="S35" s="156"/>
      <c r="AA35" s="13"/>
    </row>
    <row r="36" spans="1:27" ht="18" customHeight="1">
      <c r="A36" s="142">
        <v>32</v>
      </c>
      <c r="B36" s="143" t="s">
        <v>73</v>
      </c>
      <c r="C36" s="144"/>
      <c r="D36" s="145"/>
      <c r="E36" s="146"/>
      <c r="F36" s="147"/>
      <c r="G36" s="147"/>
      <c r="H36" s="148"/>
      <c r="I36" s="149"/>
      <c r="J36" s="150"/>
      <c r="K36" s="150"/>
      <c r="L36" s="151"/>
      <c r="M36" s="150"/>
      <c r="N36" s="152"/>
      <c r="O36" s="153"/>
      <c r="P36" s="170"/>
      <c r="Q36" s="193" t="s">
        <v>97</v>
      </c>
      <c r="R36" s="155"/>
      <c r="S36" s="156"/>
      <c r="AA36" s="13"/>
    </row>
    <row r="37" spans="1:27" ht="18" customHeight="1">
      <c r="A37" s="142">
        <v>33</v>
      </c>
      <c r="B37" s="143" t="s">
        <v>73</v>
      </c>
      <c r="C37" s="144"/>
      <c r="D37" s="145"/>
      <c r="E37" s="146"/>
      <c r="F37" s="147"/>
      <c r="G37" s="147"/>
      <c r="H37" s="148"/>
      <c r="I37" s="149"/>
      <c r="J37" s="150"/>
      <c r="K37" s="150"/>
      <c r="L37" s="151"/>
      <c r="M37" s="150"/>
      <c r="N37" s="152"/>
      <c r="O37" s="153"/>
      <c r="P37" s="170"/>
      <c r="Q37" s="193" t="s">
        <v>97</v>
      </c>
      <c r="R37" s="155"/>
      <c r="S37" s="156"/>
      <c r="AA37" s="13"/>
    </row>
    <row r="38" spans="1:27" ht="18" customHeight="1">
      <c r="A38" s="142">
        <v>34</v>
      </c>
      <c r="B38" s="143" t="s">
        <v>73</v>
      </c>
      <c r="C38" s="144"/>
      <c r="D38" s="145"/>
      <c r="E38" s="146"/>
      <c r="F38" s="147"/>
      <c r="G38" s="147"/>
      <c r="H38" s="148"/>
      <c r="I38" s="149"/>
      <c r="J38" s="150"/>
      <c r="K38" s="150"/>
      <c r="L38" s="151"/>
      <c r="M38" s="150"/>
      <c r="N38" s="152"/>
      <c r="O38" s="153"/>
      <c r="P38" s="170"/>
      <c r="Q38" s="193" t="s">
        <v>97</v>
      </c>
      <c r="R38" s="155"/>
      <c r="S38" s="156"/>
      <c r="AA38" s="13"/>
    </row>
    <row r="39" spans="1:27" ht="18" customHeight="1">
      <c r="A39" s="157">
        <v>35</v>
      </c>
      <c r="B39" s="158" t="s">
        <v>73</v>
      </c>
      <c r="C39" s="159"/>
      <c r="D39" s="160"/>
      <c r="E39" s="161"/>
      <c r="F39" s="162"/>
      <c r="G39" s="162"/>
      <c r="H39" s="163"/>
      <c r="I39" s="164"/>
      <c r="J39" s="165"/>
      <c r="K39" s="165"/>
      <c r="L39" s="166"/>
      <c r="M39" s="165"/>
      <c r="N39" s="152"/>
      <c r="O39" s="153"/>
      <c r="P39" s="167"/>
      <c r="Q39" s="193" t="s">
        <v>97</v>
      </c>
      <c r="R39" s="168"/>
      <c r="S39" s="169"/>
      <c r="AA39" s="13"/>
    </row>
    <row r="40" spans="1:27" ht="18" customHeight="1">
      <c r="A40" s="142">
        <v>36</v>
      </c>
      <c r="B40" s="143" t="s">
        <v>73</v>
      </c>
      <c r="C40" s="144"/>
      <c r="D40" s="145"/>
      <c r="E40" s="146"/>
      <c r="F40" s="147"/>
      <c r="G40" s="147"/>
      <c r="H40" s="148"/>
      <c r="I40" s="149"/>
      <c r="J40" s="150"/>
      <c r="K40" s="150"/>
      <c r="L40" s="151"/>
      <c r="M40" s="150"/>
      <c r="N40" s="152"/>
      <c r="O40" s="153"/>
      <c r="P40" s="170"/>
      <c r="Q40" s="193" t="s">
        <v>97</v>
      </c>
      <c r="R40" s="155"/>
      <c r="S40" s="156"/>
      <c r="AA40" s="13"/>
    </row>
    <row r="41" spans="1:27" ht="18" customHeight="1">
      <c r="A41" s="142">
        <v>37</v>
      </c>
      <c r="B41" s="143" t="s">
        <v>73</v>
      </c>
      <c r="C41" s="144"/>
      <c r="D41" s="145"/>
      <c r="E41" s="146"/>
      <c r="F41" s="147"/>
      <c r="G41" s="147"/>
      <c r="H41" s="148"/>
      <c r="I41" s="149"/>
      <c r="J41" s="150"/>
      <c r="K41" s="150"/>
      <c r="L41" s="151"/>
      <c r="M41" s="150"/>
      <c r="N41" s="152"/>
      <c r="O41" s="153"/>
      <c r="P41" s="170"/>
      <c r="Q41" s="193" t="s">
        <v>97</v>
      </c>
      <c r="R41" s="155"/>
      <c r="S41" s="156"/>
      <c r="AA41" s="13"/>
    </row>
    <row r="42" spans="1:27" ht="18" customHeight="1">
      <c r="A42" s="142">
        <v>38</v>
      </c>
      <c r="B42" s="143" t="s">
        <v>73</v>
      </c>
      <c r="C42" s="144"/>
      <c r="D42" s="145"/>
      <c r="E42" s="146"/>
      <c r="F42" s="147"/>
      <c r="G42" s="147"/>
      <c r="H42" s="148"/>
      <c r="I42" s="149"/>
      <c r="J42" s="150"/>
      <c r="K42" s="150"/>
      <c r="L42" s="151"/>
      <c r="M42" s="150"/>
      <c r="N42" s="152"/>
      <c r="O42" s="153"/>
      <c r="P42" s="170"/>
      <c r="Q42" s="193" t="s">
        <v>97</v>
      </c>
      <c r="R42" s="155"/>
      <c r="S42" s="156"/>
      <c r="AA42" s="13"/>
    </row>
    <row r="43" spans="1:27" ht="18" customHeight="1">
      <c r="A43" s="142">
        <v>39</v>
      </c>
      <c r="B43" s="143" t="s">
        <v>73</v>
      </c>
      <c r="C43" s="144"/>
      <c r="D43" s="145"/>
      <c r="E43" s="146"/>
      <c r="F43" s="147"/>
      <c r="G43" s="147"/>
      <c r="H43" s="148"/>
      <c r="I43" s="149"/>
      <c r="J43" s="150"/>
      <c r="K43" s="150"/>
      <c r="L43" s="151"/>
      <c r="M43" s="150"/>
      <c r="N43" s="152"/>
      <c r="O43" s="153"/>
      <c r="P43" s="170"/>
      <c r="Q43" s="193" t="s">
        <v>97</v>
      </c>
      <c r="R43" s="155"/>
      <c r="S43" s="156"/>
      <c r="AA43" s="13"/>
    </row>
    <row r="44" spans="1:27" ht="18" customHeight="1">
      <c r="A44" s="157">
        <v>40</v>
      </c>
      <c r="B44" s="158" t="s">
        <v>73</v>
      </c>
      <c r="C44" s="159"/>
      <c r="D44" s="160"/>
      <c r="E44" s="161"/>
      <c r="F44" s="162"/>
      <c r="G44" s="162"/>
      <c r="H44" s="163"/>
      <c r="I44" s="164"/>
      <c r="J44" s="165"/>
      <c r="K44" s="165"/>
      <c r="L44" s="166"/>
      <c r="M44" s="165"/>
      <c r="N44" s="152"/>
      <c r="O44" s="153"/>
      <c r="P44" s="167"/>
      <c r="Q44" s="193" t="s">
        <v>97</v>
      </c>
      <c r="R44" s="168"/>
      <c r="S44" s="169"/>
      <c r="AA44" s="13"/>
    </row>
    <row r="45" spans="1:27" ht="18" customHeight="1">
      <c r="A45" s="142">
        <v>41</v>
      </c>
      <c r="B45" s="143" t="s">
        <v>73</v>
      </c>
      <c r="C45" s="144"/>
      <c r="D45" s="145"/>
      <c r="E45" s="146"/>
      <c r="F45" s="147"/>
      <c r="G45" s="147"/>
      <c r="H45" s="148"/>
      <c r="I45" s="149"/>
      <c r="J45" s="150"/>
      <c r="K45" s="150"/>
      <c r="L45" s="151"/>
      <c r="M45" s="150"/>
      <c r="N45" s="152"/>
      <c r="O45" s="153"/>
      <c r="P45" s="170"/>
      <c r="Q45" s="193" t="s">
        <v>97</v>
      </c>
      <c r="R45" s="155"/>
      <c r="S45" s="156"/>
      <c r="AA45" s="13"/>
    </row>
    <row r="46" spans="1:27" ht="18" customHeight="1">
      <c r="A46" s="142">
        <v>42</v>
      </c>
      <c r="B46" s="143" t="s">
        <v>73</v>
      </c>
      <c r="C46" s="144"/>
      <c r="D46" s="145"/>
      <c r="E46" s="146"/>
      <c r="F46" s="147"/>
      <c r="G46" s="147"/>
      <c r="H46" s="148"/>
      <c r="I46" s="149"/>
      <c r="J46" s="150"/>
      <c r="K46" s="150"/>
      <c r="L46" s="151"/>
      <c r="M46" s="150"/>
      <c r="N46" s="152"/>
      <c r="O46" s="153"/>
      <c r="P46" s="170"/>
      <c r="Q46" s="193" t="s">
        <v>97</v>
      </c>
      <c r="R46" s="155"/>
      <c r="S46" s="156"/>
      <c r="AA46" s="13"/>
    </row>
    <row r="47" spans="1:27" ht="18" customHeight="1">
      <c r="A47" s="142">
        <v>43</v>
      </c>
      <c r="B47" s="143" t="s">
        <v>73</v>
      </c>
      <c r="C47" s="144"/>
      <c r="D47" s="145"/>
      <c r="E47" s="146"/>
      <c r="F47" s="147"/>
      <c r="G47" s="147"/>
      <c r="H47" s="148"/>
      <c r="I47" s="149"/>
      <c r="J47" s="150"/>
      <c r="K47" s="150"/>
      <c r="L47" s="151"/>
      <c r="M47" s="150"/>
      <c r="N47" s="152"/>
      <c r="O47" s="153"/>
      <c r="P47" s="170"/>
      <c r="Q47" s="193" t="s">
        <v>97</v>
      </c>
      <c r="R47" s="155"/>
      <c r="S47" s="156"/>
      <c r="AA47" s="13"/>
    </row>
    <row r="48" spans="1:27" ht="18" customHeight="1">
      <c r="A48" s="142">
        <v>44</v>
      </c>
      <c r="B48" s="143" t="s">
        <v>73</v>
      </c>
      <c r="C48" s="144"/>
      <c r="D48" s="145"/>
      <c r="E48" s="146"/>
      <c r="F48" s="147"/>
      <c r="G48" s="147"/>
      <c r="H48" s="148"/>
      <c r="I48" s="149"/>
      <c r="J48" s="150"/>
      <c r="K48" s="150"/>
      <c r="L48" s="151"/>
      <c r="M48" s="150"/>
      <c r="N48" s="152"/>
      <c r="O48" s="153"/>
      <c r="P48" s="170"/>
      <c r="Q48" s="193" t="s">
        <v>97</v>
      </c>
      <c r="R48" s="155"/>
      <c r="S48" s="156"/>
      <c r="AA48" s="13"/>
    </row>
    <row r="49" spans="1:27" ht="18" customHeight="1">
      <c r="A49" s="157">
        <v>45</v>
      </c>
      <c r="B49" s="158" t="s">
        <v>73</v>
      </c>
      <c r="C49" s="159"/>
      <c r="D49" s="160"/>
      <c r="E49" s="161"/>
      <c r="F49" s="162"/>
      <c r="G49" s="162"/>
      <c r="H49" s="163"/>
      <c r="I49" s="164"/>
      <c r="J49" s="165"/>
      <c r="K49" s="165"/>
      <c r="L49" s="166"/>
      <c r="M49" s="165"/>
      <c r="N49" s="152"/>
      <c r="O49" s="153"/>
      <c r="P49" s="167"/>
      <c r="Q49" s="193" t="s">
        <v>97</v>
      </c>
      <c r="R49" s="168"/>
      <c r="S49" s="169"/>
      <c r="AA49" s="13"/>
    </row>
    <row r="50" spans="1:27" ht="18" customHeight="1">
      <c r="A50" s="142">
        <v>46</v>
      </c>
      <c r="B50" s="143" t="s">
        <v>73</v>
      </c>
      <c r="C50" s="144"/>
      <c r="D50" s="145"/>
      <c r="E50" s="146"/>
      <c r="F50" s="147"/>
      <c r="G50" s="147"/>
      <c r="H50" s="148"/>
      <c r="I50" s="149"/>
      <c r="J50" s="150"/>
      <c r="K50" s="150"/>
      <c r="L50" s="151"/>
      <c r="M50" s="150"/>
      <c r="N50" s="152"/>
      <c r="O50" s="153"/>
      <c r="P50" s="170"/>
      <c r="Q50" s="193" t="s">
        <v>97</v>
      </c>
      <c r="R50" s="155"/>
      <c r="S50" s="156"/>
      <c r="AA50" s="13"/>
    </row>
    <row r="51" spans="1:27" ht="18" customHeight="1">
      <c r="A51" s="142">
        <v>47</v>
      </c>
      <c r="B51" s="143" t="s">
        <v>73</v>
      </c>
      <c r="C51" s="144"/>
      <c r="D51" s="145"/>
      <c r="E51" s="146"/>
      <c r="F51" s="147"/>
      <c r="G51" s="147"/>
      <c r="H51" s="148"/>
      <c r="I51" s="149"/>
      <c r="J51" s="150"/>
      <c r="K51" s="150"/>
      <c r="L51" s="151"/>
      <c r="M51" s="150"/>
      <c r="N51" s="152"/>
      <c r="O51" s="153"/>
      <c r="P51" s="170"/>
      <c r="Q51" s="193" t="s">
        <v>97</v>
      </c>
      <c r="R51" s="155"/>
      <c r="S51" s="156"/>
      <c r="AA51" s="13"/>
    </row>
    <row r="52" spans="1:27" ht="18" customHeight="1">
      <c r="A52" s="142">
        <v>48</v>
      </c>
      <c r="B52" s="143" t="s">
        <v>73</v>
      </c>
      <c r="C52" s="144"/>
      <c r="D52" s="145"/>
      <c r="E52" s="146"/>
      <c r="F52" s="147"/>
      <c r="G52" s="147"/>
      <c r="H52" s="148"/>
      <c r="I52" s="149"/>
      <c r="J52" s="150"/>
      <c r="K52" s="150"/>
      <c r="L52" s="151"/>
      <c r="M52" s="150"/>
      <c r="N52" s="152"/>
      <c r="O52" s="153"/>
      <c r="P52" s="170"/>
      <c r="Q52" s="193" t="s">
        <v>97</v>
      </c>
      <c r="R52" s="155"/>
      <c r="S52" s="156"/>
      <c r="AA52" s="13"/>
    </row>
    <row r="53" spans="1:27" ht="18" customHeight="1">
      <c r="A53" s="142">
        <v>49</v>
      </c>
      <c r="B53" s="143" t="s">
        <v>73</v>
      </c>
      <c r="C53" s="144"/>
      <c r="D53" s="145"/>
      <c r="E53" s="146"/>
      <c r="F53" s="147"/>
      <c r="G53" s="147"/>
      <c r="H53" s="148"/>
      <c r="I53" s="149"/>
      <c r="J53" s="150"/>
      <c r="K53" s="150"/>
      <c r="L53" s="151"/>
      <c r="M53" s="150"/>
      <c r="N53" s="152"/>
      <c r="O53" s="153"/>
      <c r="P53" s="170"/>
      <c r="Q53" s="193" t="s">
        <v>97</v>
      </c>
      <c r="R53" s="155"/>
      <c r="S53" s="156"/>
      <c r="AA53" s="13"/>
    </row>
    <row r="54" spans="1:27" ht="18" customHeight="1">
      <c r="A54" s="157">
        <v>50</v>
      </c>
      <c r="B54" s="158" t="s">
        <v>73</v>
      </c>
      <c r="C54" s="159"/>
      <c r="D54" s="160"/>
      <c r="E54" s="161"/>
      <c r="F54" s="162"/>
      <c r="G54" s="162"/>
      <c r="H54" s="163"/>
      <c r="I54" s="164"/>
      <c r="J54" s="165"/>
      <c r="K54" s="165"/>
      <c r="L54" s="166"/>
      <c r="M54" s="165"/>
      <c r="N54" s="152"/>
      <c r="O54" s="153"/>
      <c r="P54" s="167"/>
      <c r="Q54" s="193" t="s">
        <v>97</v>
      </c>
      <c r="R54" s="168"/>
      <c r="S54" s="169"/>
      <c r="AA54" s="13"/>
    </row>
    <row r="55" spans="1:27" ht="18" customHeight="1">
      <c r="A55" s="142">
        <v>51</v>
      </c>
      <c r="B55" s="143" t="s">
        <v>73</v>
      </c>
      <c r="C55" s="144"/>
      <c r="D55" s="145"/>
      <c r="E55" s="146"/>
      <c r="F55" s="147"/>
      <c r="G55" s="147"/>
      <c r="H55" s="148"/>
      <c r="I55" s="149"/>
      <c r="J55" s="150"/>
      <c r="K55" s="150"/>
      <c r="L55" s="151"/>
      <c r="M55" s="150"/>
      <c r="N55" s="152"/>
      <c r="O55" s="153"/>
      <c r="P55" s="170"/>
      <c r="Q55" s="193" t="s">
        <v>97</v>
      </c>
      <c r="R55" s="155"/>
      <c r="S55" s="156"/>
      <c r="AA55" s="13"/>
    </row>
    <row r="56" spans="1:27" ht="18" customHeight="1">
      <c r="A56" s="142">
        <v>52</v>
      </c>
      <c r="B56" s="143" t="s">
        <v>73</v>
      </c>
      <c r="C56" s="144"/>
      <c r="D56" s="145"/>
      <c r="E56" s="146"/>
      <c r="F56" s="147"/>
      <c r="G56" s="147"/>
      <c r="H56" s="148"/>
      <c r="I56" s="149"/>
      <c r="J56" s="150"/>
      <c r="K56" s="150"/>
      <c r="L56" s="151"/>
      <c r="M56" s="150"/>
      <c r="N56" s="152"/>
      <c r="O56" s="153"/>
      <c r="P56" s="170"/>
      <c r="Q56" s="193" t="s">
        <v>97</v>
      </c>
      <c r="R56" s="155"/>
      <c r="S56" s="156"/>
      <c r="AA56" s="13"/>
    </row>
    <row r="57" spans="1:27" ht="18" customHeight="1">
      <c r="A57" s="142">
        <v>53</v>
      </c>
      <c r="B57" s="143" t="s">
        <v>73</v>
      </c>
      <c r="C57" s="144"/>
      <c r="D57" s="145"/>
      <c r="E57" s="146"/>
      <c r="F57" s="147"/>
      <c r="G57" s="147"/>
      <c r="H57" s="148"/>
      <c r="I57" s="149"/>
      <c r="J57" s="150"/>
      <c r="K57" s="150"/>
      <c r="L57" s="151"/>
      <c r="M57" s="150"/>
      <c r="N57" s="152"/>
      <c r="O57" s="153"/>
      <c r="P57" s="170"/>
      <c r="Q57" s="193" t="s">
        <v>97</v>
      </c>
      <c r="R57" s="155"/>
      <c r="S57" s="156"/>
      <c r="AA57" s="13"/>
    </row>
    <row r="58" spans="1:27" ht="18" customHeight="1">
      <c r="A58" s="142">
        <v>54</v>
      </c>
      <c r="B58" s="143" t="s">
        <v>73</v>
      </c>
      <c r="C58" s="144"/>
      <c r="D58" s="145"/>
      <c r="E58" s="146"/>
      <c r="F58" s="147"/>
      <c r="G58" s="147"/>
      <c r="H58" s="148"/>
      <c r="I58" s="149"/>
      <c r="J58" s="150"/>
      <c r="K58" s="150"/>
      <c r="L58" s="151"/>
      <c r="M58" s="150"/>
      <c r="N58" s="152"/>
      <c r="O58" s="153"/>
      <c r="P58" s="170"/>
      <c r="Q58" s="193" t="s">
        <v>97</v>
      </c>
      <c r="R58" s="155"/>
      <c r="S58" s="156"/>
      <c r="AA58" s="13"/>
    </row>
    <row r="59" spans="1:27" ht="18" customHeight="1">
      <c r="A59" s="157">
        <v>55</v>
      </c>
      <c r="B59" s="158" t="s">
        <v>73</v>
      </c>
      <c r="C59" s="159"/>
      <c r="D59" s="160"/>
      <c r="E59" s="161"/>
      <c r="F59" s="162"/>
      <c r="G59" s="162"/>
      <c r="H59" s="163"/>
      <c r="I59" s="164"/>
      <c r="J59" s="165"/>
      <c r="K59" s="165"/>
      <c r="L59" s="166"/>
      <c r="M59" s="165"/>
      <c r="N59" s="152"/>
      <c r="O59" s="153"/>
      <c r="P59" s="167"/>
      <c r="Q59" s="193" t="s">
        <v>97</v>
      </c>
      <c r="R59" s="168"/>
      <c r="S59" s="169"/>
      <c r="AA59" s="13"/>
    </row>
    <row r="60" spans="1:27" ht="18" customHeight="1">
      <c r="A60" s="142">
        <v>56</v>
      </c>
      <c r="B60" s="143" t="s">
        <v>73</v>
      </c>
      <c r="C60" s="144"/>
      <c r="D60" s="145"/>
      <c r="E60" s="146"/>
      <c r="F60" s="147"/>
      <c r="G60" s="147"/>
      <c r="H60" s="148"/>
      <c r="I60" s="149"/>
      <c r="J60" s="150"/>
      <c r="K60" s="150"/>
      <c r="L60" s="151"/>
      <c r="M60" s="150"/>
      <c r="N60" s="152"/>
      <c r="O60" s="153"/>
      <c r="P60" s="170"/>
      <c r="Q60" s="193" t="s">
        <v>97</v>
      </c>
      <c r="R60" s="155"/>
      <c r="S60" s="156"/>
      <c r="AA60" s="13"/>
    </row>
    <row r="61" spans="1:27" ht="18" customHeight="1">
      <c r="A61" s="142">
        <v>57</v>
      </c>
      <c r="B61" s="143" t="s">
        <v>73</v>
      </c>
      <c r="C61" s="144"/>
      <c r="D61" s="145"/>
      <c r="E61" s="146"/>
      <c r="F61" s="147"/>
      <c r="G61" s="147"/>
      <c r="H61" s="148"/>
      <c r="I61" s="149"/>
      <c r="J61" s="150"/>
      <c r="K61" s="150"/>
      <c r="L61" s="151"/>
      <c r="M61" s="150"/>
      <c r="N61" s="152"/>
      <c r="O61" s="153"/>
      <c r="P61" s="170"/>
      <c r="Q61" s="193" t="s">
        <v>97</v>
      </c>
      <c r="R61" s="155"/>
      <c r="S61" s="156"/>
      <c r="AA61" s="13"/>
    </row>
    <row r="62" spans="1:27" ht="18" customHeight="1">
      <c r="A62" s="142">
        <v>58</v>
      </c>
      <c r="B62" s="143" t="s">
        <v>73</v>
      </c>
      <c r="C62" s="144"/>
      <c r="D62" s="145"/>
      <c r="E62" s="146"/>
      <c r="F62" s="147"/>
      <c r="G62" s="147"/>
      <c r="H62" s="148"/>
      <c r="I62" s="149"/>
      <c r="J62" s="150"/>
      <c r="K62" s="150"/>
      <c r="L62" s="151"/>
      <c r="M62" s="150"/>
      <c r="N62" s="152"/>
      <c r="O62" s="153"/>
      <c r="P62" s="170"/>
      <c r="Q62" s="193" t="s">
        <v>97</v>
      </c>
      <c r="R62" s="155"/>
      <c r="S62" s="156"/>
      <c r="AA62" s="13"/>
    </row>
    <row r="63" spans="1:27" ht="18" customHeight="1">
      <c r="A63" s="142">
        <v>59</v>
      </c>
      <c r="B63" s="143" t="s">
        <v>73</v>
      </c>
      <c r="C63" s="144"/>
      <c r="D63" s="145"/>
      <c r="E63" s="146"/>
      <c r="F63" s="147"/>
      <c r="G63" s="147"/>
      <c r="H63" s="148"/>
      <c r="I63" s="149"/>
      <c r="J63" s="150"/>
      <c r="K63" s="150"/>
      <c r="L63" s="151"/>
      <c r="M63" s="150"/>
      <c r="N63" s="152"/>
      <c r="O63" s="153"/>
      <c r="P63" s="170"/>
      <c r="Q63" s="193" t="s">
        <v>97</v>
      </c>
      <c r="R63" s="155"/>
      <c r="S63" s="156"/>
      <c r="AA63" s="13"/>
    </row>
    <row r="64" spans="1:27" ht="18" customHeight="1">
      <c r="A64" s="157">
        <v>60</v>
      </c>
      <c r="B64" s="158" t="s">
        <v>73</v>
      </c>
      <c r="C64" s="159"/>
      <c r="D64" s="160"/>
      <c r="E64" s="161"/>
      <c r="F64" s="162"/>
      <c r="G64" s="162"/>
      <c r="H64" s="163"/>
      <c r="I64" s="164"/>
      <c r="J64" s="165"/>
      <c r="K64" s="165"/>
      <c r="L64" s="166"/>
      <c r="M64" s="165"/>
      <c r="N64" s="152"/>
      <c r="O64" s="153"/>
      <c r="P64" s="167"/>
      <c r="Q64" s="193" t="s">
        <v>97</v>
      </c>
      <c r="R64" s="168"/>
      <c r="S64" s="169"/>
      <c r="AA64" s="13"/>
    </row>
    <row r="65" spans="1:27" ht="18" customHeight="1">
      <c r="A65" s="142">
        <v>61</v>
      </c>
      <c r="B65" s="143" t="s">
        <v>73</v>
      </c>
      <c r="C65" s="144"/>
      <c r="D65" s="145"/>
      <c r="E65" s="146"/>
      <c r="F65" s="147"/>
      <c r="G65" s="147"/>
      <c r="H65" s="148"/>
      <c r="I65" s="149"/>
      <c r="J65" s="150"/>
      <c r="K65" s="150"/>
      <c r="L65" s="151"/>
      <c r="M65" s="150"/>
      <c r="N65" s="152"/>
      <c r="O65" s="153"/>
      <c r="P65" s="170"/>
      <c r="Q65" s="193" t="s">
        <v>97</v>
      </c>
      <c r="R65" s="155"/>
      <c r="S65" s="156"/>
      <c r="AA65" s="13"/>
    </row>
    <row r="66" spans="1:27" ht="18" customHeight="1">
      <c r="A66" s="142">
        <v>62</v>
      </c>
      <c r="B66" s="143" t="s">
        <v>73</v>
      </c>
      <c r="C66" s="144"/>
      <c r="D66" s="145"/>
      <c r="E66" s="146"/>
      <c r="F66" s="147"/>
      <c r="G66" s="147"/>
      <c r="H66" s="148"/>
      <c r="I66" s="149"/>
      <c r="J66" s="150"/>
      <c r="K66" s="150"/>
      <c r="L66" s="151"/>
      <c r="M66" s="150"/>
      <c r="N66" s="152"/>
      <c r="O66" s="153"/>
      <c r="P66" s="170"/>
      <c r="Q66" s="193" t="s">
        <v>97</v>
      </c>
      <c r="R66" s="155"/>
      <c r="S66" s="156"/>
      <c r="AA66" s="13"/>
    </row>
    <row r="67" spans="1:27" ht="18" customHeight="1">
      <c r="A67" s="142">
        <v>63</v>
      </c>
      <c r="B67" s="143" t="s">
        <v>73</v>
      </c>
      <c r="C67" s="144"/>
      <c r="D67" s="145"/>
      <c r="E67" s="146"/>
      <c r="F67" s="147"/>
      <c r="G67" s="147"/>
      <c r="H67" s="148"/>
      <c r="I67" s="149"/>
      <c r="J67" s="150"/>
      <c r="K67" s="150"/>
      <c r="L67" s="151"/>
      <c r="M67" s="150"/>
      <c r="N67" s="152"/>
      <c r="O67" s="153"/>
      <c r="P67" s="170"/>
      <c r="Q67" s="193" t="s">
        <v>97</v>
      </c>
      <c r="R67" s="155"/>
      <c r="S67" s="156"/>
      <c r="AA67" s="13"/>
    </row>
    <row r="68" spans="1:27" ht="18" customHeight="1">
      <c r="A68" s="142">
        <v>64</v>
      </c>
      <c r="B68" s="143" t="s">
        <v>73</v>
      </c>
      <c r="C68" s="144"/>
      <c r="D68" s="145"/>
      <c r="E68" s="146"/>
      <c r="F68" s="147"/>
      <c r="G68" s="147"/>
      <c r="H68" s="148"/>
      <c r="I68" s="149"/>
      <c r="J68" s="150"/>
      <c r="K68" s="150"/>
      <c r="L68" s="151"/>
      <c r="M68" s="150"/>
      <c r="N68" s="152"/>
      <c r="O68" s="153"/>
      <c r="P68" s="170"/>
      <c r="Q68" s="193" t="s">
        <v>97</v>
      </c>
      <c r="R68" s="155"/>
      <c r="S68" s="156"/>
      <c r="AA68" s="13"/>
    </row>
    <row r="69" spans="1:27" ht="18" customHeight="1">
      <c r="A69" s="157">
        <v>65</v>
      </c>
      <c r="B69" s="158" t="s">
        <v>73</v>
      </c>
      <c r="C69" s="159"/>
      <c r="D69" s="160"/>
      <c r="E69" s="161"/>
      <c r="F69" s="162"/>
      <c r="G69" s="162"/>
      <c r="H69" s="163"/>
      <c r="I69" s="164"/>
      <c r="J69" s="165"/>
      <c r="K69" s="165"/>
      <c r="L69" s="166"/>
      <c r="M69" s="165"/>
      <c r="N69" s="152"/>
      <c r="O69" s="153"/>
      <c r="P69" s="167"/>
      <c r="Q69" s="193" t="s">
        <v>97</v>
      </c>
      <c r="R69" s="168"/>
      <c r="S69" s="169"/>
      <c r="AA69" s="13"/>
    </row>
    <row r="70" spans="1:27" ht="18" customHeight="1">
      <c r="A70" s="142">
        <v>66</v>
      </c>
      <c r="B70" s="143" t="s">
        <v>73</v>
      </c>
      <c r="C70" s="144"/>
      <c r="D70" s="145"/>
      <c r="E70" s="146"/>
      <c r="F70" s="147"/>
      <c r="G70" s="147"/>
      <c r="H70" s="148"/>
      <c r="I70" s="149"/>
      <c r="J70" s="150"/>
      <c r="K70" s="150"/>
      <c r="L70" s="151"/>
      <c r="M70" s="150"/>
      <c r="N70" s="152"/>
      <c r="O70" s="153"/>
      <c r="P70" s="170"/>
      <c r="Q70" s="193" t="s">
        <v>97</v>
      </c>
      <c r="R70" s="155"/>
      <c r="S70" s="156"/>
      <c r="AA70" s="13"/>
    </row>
    <row r="71" spans="1:27" ht="18" customHeight="1">
      <c r="A71" s="142">
        <v>67</v>
      </c>
      <c r="B71" s="143" t="s">
        <v>73</v>
      </c>
      <c r="C71" s="144"/>
      <c r="D71" s="145"/>
      <c r="E71" s="146"/>
      <c r="F71" s="147"/>
      <c r="G71" s="147"/>
      <c r="H71" s="148"/>
      <c r="I71" s="149"/>
      <c r="J71" s="150"/>
      <c r="K71" s="150"/>
      <c r="L71" s="151"/>
      <c r="M71" s="150"/>
      <c r="N71" s="152"/>
      <c r="O71" s="153"/>
      <c r="P71" s="170"/>
      <c r="Q71" s="193" t="s">
        <v>97</v>
      </c>
      <c r="R71" s="155"/>
      <c r="S71" s="156"/>
      <c r="AA71" s="13"/>
    </row>
    <row r="72" spans="1:27" ht="18" customHeight="1">
      <c r="A72" s="142">
        <v>68</v>
      </c>
      <c r="B72" s="143" t="s">
        <v>73</v>
      </c>
      <c r="C72" s="144"/>
      <c r="D72" s="145"/>
      <c r="E72" s="146"/>
      <c r="F72" s="147"/>
      <c r="G72" s="147"/>
      <c r="H72" s="148"/>
      <c r="I72" s="149"/>
      <c r="J72" s="150"/>
      <c r="K72" s="150"/>
      <c r="L72" s="151"/>
      <c r="M72" s="150"/>
      <c r="N72" s="152"/>
      <c r="O72" s="153"/>
      <c r="P72" s="170"/>
      <c r="Q72" s="193" t="s">
        <v>97</v>
      </c>
      <c r="R72" s="155"/>
      <c r="S72" s="156"/>
      <c r="AA72" s="13"/>
    </row>
    <row r="73" spans="1:27" ht="18" customHeight="1">
      <c r="A73" s="142">
        <v>69</v>
      </c>
      <c r="B73" s="143" t="s">
        <v>73</v>
      </c>
      <c r="C73" s="144"/>
      <c r="D73" s="145"/>
      <c r="E73" s="146"/>
      <c r="F73" s="147"/>
      <c r="G73" s="147"/>
      <c r="H73" s="148"/>
      <c r="I73" s="149"/>
      <c r="J73" s="150"/>
      <c r="K73" s="150"/>
      <c r="L73" s="151"/>
      <c r="M73" s="150"/>
      <c r="N73" s="152"/>
      <c r="O73" s="153"/>
      <c r="P73" s="170"/>
      <c r="Q73" s="193" t="s">
        <v>97</v>
      </c>
      <c r="R73" s="155"/>
      <c r="S73" s="156"/>
      <c r="AA73" s="13"/>
    </row>
    <row r="74" spans="1:27" ht="18" customHeight="1">
      <c r="A74" s="157">
        <v>70</v>
      </c>
      <c r="B74" s="158" t="s">
        <v>73</v>
      </c>
      <c r="C74" s="159"/>
      <c r="D74" s="160"/>
      <c r="E74" s="161"/>
      <c r="F74" s="162"/>
      <c r="G74" s="162"/>
      <c r="H74" s="163"/>
      <c r="I74" s="164"/>
      <c r="J74" s="165"/>
      <c r="K74" s="165"/>
      <c r="L74" s="166"/>
      <c r="M74" s="165"/>
      <c r="N74" s="152"/>
      <c r="O74" s="153"/>
      <c r="P74" s="167"/>
      <c r="Q74" s="193" t="s">
        <v>97</v>
      </c>
      <c r="R74" s="168"/>
      <c r="S74" s="169"/>
      <c r="AA74" s="13"/>
    </row>
    <row r="75" spans="1:27" ht="18" customHeight="1">
      <c r="A75" s="142">
        <v>71</v>
      </c>
      <c r="B75" s="143" t="s">
        <v>73</v>
      </c>
      <c r="C75" s="144"/>
      <c r="D75" s="145"/>
      <c r="E75" s="146"/>
      <c r="F75" s="147"/>
      <c r="G75" s="147"/>
      <c r="H75" s="148"/>
      <c r="I75" s="149"/>
      <c r="J75" s="150"/>
      <c r="K75" s="150"/>
      <c r="L75" s="151"/>
      <c r="M75" s="150"/>
      <c r="N75" s="152"/>
      <c r="O75" s="153"/>
      <c r="P75" s="170"/>
      <c r="Q75" s="193" t="s">
        <v>97</v>
      </c>
      <c r="R75" s="155"/>
      <c r="S75" s="156"/>
      <c r="AA75" s="13"/>
    </row>
    <row r="76" spans="1:27" ht="18" customHeight="1">
      <c r="A76" s="142">
        <v>72</v>
      </c>
      <c r="B76" s="143" t="s">
        <v>73</v>
      </c>
      <c r="C76" s="144"/>
      <c r="D76" s="145"/>
      <c r="E76" s="146"/>
      <c r="F76" s="147"/>
      <c r="G76" s="147"/>
      <c r="H76" s="148"/>
      <c r="I76" s="149"/>
      <c r="J76" s="150"/>
      <c r="K76" s="150"/>
      <c r="L76" s="151"/>
      <c r="M76" s="150"/>
      <c r="N76" s="152"/>
      <c r="O76" s="153"/>
      <c r="P76" s="170"/>
      <c r="Q76" s="193" t="s">
        <v>97</v>
      </c>
      <c r="R76" s="155"/>
      <c r="S76" s="156"/>
      <c r="AA76" s="13"/>
    </row>
    <row r="77" spans="1:27" ht="18" customHeight="1">
      <c r="A77" s="142">
        <v>73</v>
      </c>
      <c r="B77" s="143" t="s">
        <v>73</v>
      </c>
      <c r="C77" s="144"/>
      <c r="D77" s="145"/>
      <c r="E77" s="146"/>
      <c r="F77" s="147"/>
      <c r="G77" s="147"/>
      <c r="H77" s="148"/>
      <c r="I77" s="149"/>
      <c r="J77" s="150"/>
      <c r="K77" s="150"/>
      <c r="L77" s="151"/>
      <c r="M77" s="150"/>
      <c r="N77" s="152"/>
      <c r="O77" s="153"/>
      <c r="P77" s="170"/>
      <c r="Q77" s="193" t="s">
        <v>97</v>
      </c>
      <c r="R77" s="155"/>
      <c r="S77" s="156"/>
      <c r="AA77" s="13"/>
    </row>
    <row r="78" spans="1:27" ht="18" customHeight="1">
      <c r="A78" s="142">
        <v>74</v>
      </c>
      <c r="B78" s="143" t="s">
        <v>73</v>
      </c>
      <c r="C78" s="144"/>
      <c r="D78" s="145"/>
      <c r="E78" s="146"/>
      <c r="F78" s="147"/>
      <c r="G78" s="147"/>
      <c r="H78" s="148"/>
      <c r="I78" s="149"/>
      <c r="J78" s="150"/>
      <c r="K78" s="150"/>
      <c r="L78" s="151"/>
      <c r="M78" s="150"/>
      <c r="N78" s="152"/>
      <c r="O78" s="153"/>
      <c r="P78" s="170"/>
      <c r="Q78" s="193" t="s">
        <v>97</v>
      </c>
      <c r="R78" s="155"/>
      <c r="S78" s="156"/>
      <c r="AA78" s="13"/>
    </row>
    <row r="79" spans="1:27" ht="18" customHeight="1">
      <c r="A79" s="157">
        <v>75</v>
      </c>
      <c r="B79" s="158" t="s">
        <v>73</v>
      </c>
      <c r="C79" s="159"/>
      <c r="D79" s="160"/>
      <c r="E79" s="161"/>
      <c r="F79" s="162"/>
      <c r="G79" s="162"/>
      <c r="H79" s="163"/>
      <c r="I79" s="164"/>
      <c r="J79" s="165"/>
      <c r="K79" s="165"/>
      <c r="L79" s="166"/>
      <c r="M79" s="165"/>
      <c r="N79" s="152"/>
      <c r="O79" s="153"/>
      <c r="P79" s="167"/>
      <c r="Q79" s="193" t="s">
        <v>97</v>
      </c>
      <c r="R79" s="168"/>
      <c r="S79" s="169"/>
      <c r="AA79" s="13"/>
    </row>
    <row r="80" spans="1:27" ht="18" customHeight="1">
      <c r="A80" s="142">
        <v>76</v>
      </c>
      <c r="B80" s="143" t="s">
        <v>73</v>
      </c>
      <c r="C80" s="144"/>
      <c r="D80" s="145"/>
      <c r="E80" s="146"/>
      <c r="F80" s="147"/>
      <c r="G80" s="147"/>
      <c r="H80" s="148"/>
      <c r="I80" s="149"/>
      <c r="J80" s="150"/>
      <c r="K80" s="150"/>
      <c r="L80" s="151"/>
      <c r="M80" s="150"/>
      <c r="N80" s="152"/>
      <c r="O80" s="153"/>
      <c r="P80" s="170"/>
      <c r="Q80" s="193" t="s">
        <v>97</v>
      </c>
      <c r="R80" s="155"/>
      <c r="S80" s="156"/>
      <c r="AA80" s="13"/>
    </row>
    <row r="81" spans="1:27" ht="18" customHeight="1">
      <c r="A81" s="142">
        <v>77</v>
      </c>
      <c r="B81" s="143" t="s">
        <v>73</v>
      </c>
      <c r="C81" s="144"/>
      <c r="D81" s="145"/>
      <c r="E81" s="146"/>
      <c r="F81" s="147"/>
      <c r="G81" s="147"/>
      <c r="H81" s="148"/>
      <c r="I81" s="149"/>
      <c r="J81" s="150"/>
      <c r="K81" s="150"/>
      <c r="L81" s="151"/>
      <c r="M81" s="150"/>
      <c r="N81" s="152"/>
      <c r="O81" s="153"/>
      <c r="P81" s="170"/>
      <c r="Q81" s="193" t="s">
        <v>97</v>
      </c>
      <c r="R81" s="155"/>
      <c r="S81" s="156"/>
      <c r="AA81" s="13"/>
    </row>
    <row r="82" spans="1:27" ht="18" customHeight="1">
      <c r="A82" s="142">
        <v>78</v>
      </c>
      <c r="B82" s="143" t="s">
        <v>73</v>
      </c>
      <c r="C82" s="144"/>
      <c r="D82" s="145"/>
      <c r="E82" s="146"/>
      <c r="F82" s="147"/>
      <c r="G82" s="147"/>
      <c r="H82" s="148"/>
      <c r="I82" s="149"/>
      <c r="J82" s="150"/>
      <c r="K82" s="150"/>
      <c r="L82" s="151"/>
      <c r="M82" s="150"/>
      <c r="N82" s="152"/>
      <c r="O82" s="153"/>
      <c r="P82" s="170"/>
      <c r="Q82" s="193" t="s">
        <v>97</v>
      </c>
      <c r="R82" s="155"/>
      <c r="S82" s="156"/>
      <c r="AA82" s="13"/>
    </row>
    <row r="83" spans="1:27" ht="18" customHeight="1">
      <c r="A83" s="142">
        <v>79</v>
      </c>
      <c r="B83" s="143" t="s">
        <v>73</v>
      </c>
      <c r="C83" s="144"/>
      <c r="D83" s="145"/>
      <c r="E83" s="146"/>
      <c r="F83" s="147"/>
      <c r="G83" s="147"/>
      <c r="H83" s="148"/>
      <c r="I83" s="149"/>
      <c r="J83" s="150"/>
      <c r="K83" s="150"/>
      <c r="L83" s="151"/>
      <c r="M83" s="150"/>
      <c r="N83" s="152"/>
      <c r="O83" s="153"/>
      <c r="P83" s="170"/>
      <c r="Q83" s="193" t="s">
        <v>97</v>
      </c>
      <c r="R83" s="155"/>
      <c r="S83" s="156"/>
      <c r="AA83" s="13"/>
    </row>
    <row r="84" spans="1:27" ht="18" customHeight="1">
      <c r="A84" s="157">
        <v>80</v>
      </c>
      <c r="B84" s="158" t="s">
        <v>73</v>
      </c>
      <c r="C84" s="159"/>
      <c r="D84" s="160"/>
      <c r="E84" s="161"/>
      <c r="F84" s="162"/>
      <c r="G84" s="162"/>
      <c r="H84" s="163"/>
      <c r="I84" s="164"/>
      <c r="J84" s="165"/>
      <c r="K84" s="165"/>
      <c r="L84" s="166"/>
      <c r="M84" s="165"/>
      <c r="N84" s="152"/>
      <c r="O84" s="153"/>
      <c r="P84" s="167"/>
      <c r="Q84" s="193" t="s">
        <v>97</v>
      </c>
      <c r="R84" s="168"/>
      <c r="S84" s="169"/>
      <c r="AA84" s="13"/>
    </row>
    <row r="85" spans="1:27" ht="18" customHeight="1">
      <c r="A85" s="142">
        <v>81</v>
      </c>
      <c r="B85" s="143" t="s">
        <v>73</v>
      </c>
      <c r="C85" s="144"/>
      <c r="D85" s="145"/>
      <c r="E85" s="146"/>
      <c r="F85" s="147"/>
      <c r="G85" s="147"/>
      <c r="H85" s="148"/>
      <c r="I85" s="149"/>
      <c r="J85" s="150"/>
      <c r="K85" s="150"/>
      <c r="L85" s="151"/>
      <c r="M85" s="150"/>
      <c r="N85" s="152"/>
      <c r="O85" s="153"/>
      <c r="P85" s="170"/>
      <c r="Q85" s="193" t="s">
        <v>97</v>
      </c>
      <c r="R85" s="155"/>
      <c r="S85" s="156"/>
      <c r="AA85" s="13"/>
    </row>
    <row r="86" spans="1:27" ht="18" customHeight="1">
      <c r="A86" s="142">
        <v>82</v>
      </c>
      <c r="B86" s="143" t="s">
        <v>73</v>
      </c>
      <c r="C86" s="144"/>
      <c r="D86" s="145"/>
      <c r="E86" s="146"/>
      <c r="F86" s="147"/>
      <c r="G86" s="147"/>
      <c r="H86" s="148"/>
      <c r="I86" s="149"/>
      <c r="J86" s="150"/>
      <c r="K86" s="150"/>
      <c r="L86" s="151"/>
      <c r="M86" s="150"/>
      <c r="N86" s="152"/>
      <c r="O86" s="153"/>
      <c r="P86" s="170"/>
      <c r="Q86" s="193" t="s">
        <v>97</v>
      </c>
      <c r="R86" s="155"/>
      <c r="S86" s="156"/>
      <c r="AA86" s="13"/>
    </row>
    <row r="87" spans="1:27" ht="18" customHeight="1">
      <c r="A87" s="142">
        <v>83</v>
      </c>
      <c r="B87" s="143" t="s">
        <v>73</v>
      </c>
      <c r="C87" s="144"/>
      <c r="D87" s="145"/>
      <c r="E87" s="146"/>
      <c r="F87" s="147"/>
      <c r="G87" s="147"/>
      <c r="H87" s="148"/>
      <c r="I87" s="149"/>
      <c r="J87" s="150"/>
      <c r="K87" s="150"/>
      <c r="L87" s="151"/>
      <c r="M87" s="150"/>
      <c r="N87" s="152"/>
      <c r="O87" s="153"/>
      <c r="P87" s="170"/>
      <c r="Q87" s="193" t="s">
        <v>97</v>
      </c>
      <c r="R87" s="155"/>
      <c r="S87" s="156"/>
      <c r="AA87" s="13"/>
    </row>
    <row r="88" spans="1:27" ht="18" customHeight="1">
      <c r="A88" s="142">
        <v>84</v>
      </c>
      <c r="B88" s="143" t="s">
        <v>73</v>
      </c>
      <c r="C88" s="144"/>
      <c r="D88" s="145"/>
      <c r="E88" s="146"/>
      <c r="F88" s="147"/>
      <c r="G88" s="147"/>
      <c r="H88" s="148"/>
      <c r="I88" s="149"/>
      <c r="J88" s="150"/>
      <c r="K88" s="150"/>
      <c r="L88" s="151"/>
      <c r="M88" s="150"/>
      <c r="N88" s="152"/>
      <c r="O88" s="153"/>
      <c r="P88" s="170"/>
      <c r="Q88" s="193" t="s">
        <v>97</v>
      </c>
      <c r="R88" s="155"/>
      <c r="S88" s="156"/>
      <c r="AA88" s="13"/>
    </row>
    <row r="89" spans="1:27" ht="18" customHeight="1">
      <c r="A89" s="157">
        <v>85</v>
      </c>
      <c r="B89" s="158" t="s">
        <v>73</v>
      </c>
      <c r="C89" s="159"/>
      <c r="D89" s="160"/>
      <c r="E89" s="161"/>
      <c r="F89" s="162"/>
      <c r="G89" s="162"/>
      <c r="H89" s="163"/>
      <c r="I89" s="164"/>
      <c r="J89" s="165"/>
      <c r="K89" s="165"/>
      <c r="L89" s="166"/>
      <c r="M89" s="165"/>
      <c r="N89" s="152"/>
      <c r="O89" s="153"/>
      <c r="P89" s="167"/>
      <c r="Q89" s="193" t="s">
        <v>97</v>
      </c>
      <c r="R89" s="168"/>
      <c r="S89" s="169"/>
      <c r="AA89" s="13"/>
    </row>
    <row r="90" spans="1:27" ht="18" customHeight="1">
      <c r="A90" s="142">
        <v>86</v>
      </c>
      <c r="B90" s="143" t="s">
        <v>73</v>
      </c>
      <c r="C90" s="144"/>
      <c r="D90" s="145"/>
      <c r="E90" s="146"/>
      <c r="F90" s="147"/>
      <c r="G90" s="147"/>
      <c r="H90" s="148"/>
      <c r="I90" s="149"/>
      <c r="J90" s="150"/>
      <c r="K90" s="150"/>
      <c r="L90" s="151"/>
      <c r="M90" s="150"/>
      <c r="N90" s="152"/>
      <c r="O90" s="153"/>
      <c r="P90" s="170"/>
      <c r="Q90" s="193" t="s">
        <v>97</v>
      </c>
      <c r="R90" s="155"/>
      <c r="S90" s="156"/>
      <c r="AA90" s="13"/>
    </row>
    <row r="91" spans="1:27" ht="18" customHeight="1">
      <c r="A91" s="142">
        <v>87</v>
      </c>
      <c r="B91" s="143" t="s">
        <v>73</v>
      </c>
      <c r="C91" s="144"/>
      <c r="D91" s="145"/>
      <c r="E91" s="146"/>
      <c r="F91" s="147"/>
      <c r="G91" s="147"/>
      <c r="H91" s="148"/>
      <c r="I91" s="149"/>
      <c r="J91" s="150"/>
      <c r="K91" s="150"/>
      <c r="L91" s="151"/>
      <c r="M91" s="150"/>
      <c r="N91" s="152"/>
      <c r="O91" s="153"/>
      <c r="P91" s="170"/>
      <c r="Q91" s="193" t="s">
        <v>97</v>
      </c>
      <c r="R91" s="155"/>
      <c r="S91" s="156"/>
      <c r="AA91" s="13"/>
    </row>
    <row r="92" spans="1:27" ht="18" customHeight="1">
      <c r="A92" s="142">
        <v>88</v>
      </c>
      <c r="B92" s="143" t="s">
        <v>73</v>
      </c>
      <c r="C92" s="144"/>
      <c r="D92" s="145"/>
      <c r="E92" s="146"/>
      <c r="F92" s="147"/>
      <c r="G92" s="147"/>
      <c r="H92" s="148"/>
      <c r="I92" s="149"/>
      <c r="J92" s="150"/>
      <c r="K92" s="150"/>
      <c r="L92" s="151"/>
      <c r="M92" s="150"/>
      <c r="N92" s="152"/>
      <c r="O92" s="153"/>
      <c r="P92" s="170"/>
      <c r="Q92" s="193" t="s">
        <v>97</v>
      </c>
      <c r="R92" s="155"/>
      <c r="S92" s="156"/>
      <c r="AA92" s="13"/>
    </row>
    <row r="93" spans="1:27" ht="18" customHeight="1">
      <c r="A93" s="142">
        <v>89</v>
      </c>
      <c r="B93" s="143" t="s">
        <v>73</v>
      </c>
      <c r="C93" s="144"/>
      <c r="D93" s="145"/>
      <c r="E93" s="146"/>
      <c r="F93" s="147"/>
      <c r="G93" s="147"/>
      <c r="H93" s="148"/>
      <c r="I93" s="149"/>
      <c r="J93" s="150"/>
      <c r="K93" s="150"/>
      <c r="L93" s="151"/>
      <c r="M93" s="150"/>
      <c r="N93" s="152"/>
      <c r="O93" s="153"/>
      <c r="P93" s="170"/>
      <c r="Q93" s="193" t="s">
        <v>97</v>
      </c>
      <c r="R93" s="155"/>
      <c r="S93" s="156"/>
      <c r="AA93" s="13"/>
    </row>
    <row r="94" spans="1:27" ht="18" customHeight="1">
      <c r="A94" s="157">
        <v>90</v>
      </c>
      <c r="B94" s="158" t="s">
        <v>73</v>
      </c>
      <c r="C94" s="159"/>
      <c r="D94" s="160"/>
      <c r="E94" s="161"/>
      <c r="F94" s="162"/>
      <c r="G94" s="162"/>
      <c r="H94" s="163"/>
      <c r="I94" s="164"/>
      <c r="J94" s="165"/>
      <c r="K94" s="165"/>
      <c r="L94" s="166"/>
      <c r="M94" s="165"/>
      <c r="N94" s="152"/>
      <c r="O94" s="153"/>
      <c r="P94" s="167"/>
      <c r="Q94" s="193" t="s">
        <v>97</v>
      </c>
      <c r="R94" s="168"/>
      <c r="S94" s="169"/>
      <c r="AA94" s="13"/>
    </row>
    <row r="95" spans="1:27" ht="18" customHeight="1">
      <c r="A95" s="142">
        <v>91</v>
      </c>
      <c r="B95" s="143" t="s">
        <v>73</v>
      </c>
      <c r="C95" s="144"/>
      <c r="D95" s="145"/>
      <c r="E95" s="146"/>
      <c r="F95" s="147"/>
      <c r="G95" s="147"/>
      <c r="H95" s="148"/>
      <c r="I95" s="149"/>
      <c r="J95" s="150"/>
      <c r="K95" s="150"/>
      <c r="L95" s="151"/>
      <c r="M95" s="150"/>
      <c r="N95" s="152"/>
      <c r="O95" s="153"/>
      <c r="P95" s="170"/>
      <c r="Q95" s="193" t="s">
        <v>97</v>
      </c>
      <c r="R95" s="155"/>
      <c r="S95" s="156"/>
      <c r="AA95" s="13"/>
    </row>
    <row r="96" spans="1:27" ht="18" customHeight="1">
      <c r="A96" s="142">
        <v>92</v>
      </c>
      <c r="B96" s="143" t="s">
        <v>73</v>
      </c>
      <c r="C96" s="144"/>
      <c r="D96" s="145"/>
      <c r="E96" s="146"/>
      <c r="F96" s="147"/>
      <c r="G96" s="147"/>
      <c r="H96" s="148"/>
      <c r="I96" s="149"/>
      <c r="J96" s="150"/>
      <c r="K96" s="150"/>
      <c r="L96" s="151"/>
      <c r="M96" s="150"/>
      <c r="N96" s="152"/>
      <c r="O96" s="153"/>
      <c r="P96" s="170"/>
      <c r="Q96" s="193" t="s">
        <v>97</v>
      </c>
      <c r="R96" s="155"/>
      <c r="S96" s="156"/>
      <c r="AA96" s="13"/>
    </row>
    <row r="97" spans="1:45" ht="18" customHeight="1">
      <c r="A97" s="142">
        <v>93</v>
      </c>
      <c r="B97" s="143" t="s">
        <v>73</v>
      </c>
      <c r="C97" s="144"/>
      <c r="D97" s="145"/>
      <c r="E97" s="146"/>
      <c r="F97" s="147"/>
      <c r="G97" s="147"/>
      <c r="H97" s="148"/>
      <c r="I97" s="149"/>
      <c r="J97" s="150"/>
      <c r="K97" s="150"/>
      <c r="L97" s="151"/>
      <c r="M97" s="150"/>
      <c r="N97" s="152"/>
      <c r="O97" s="153"/>
      <c r="P97" s="170"/>
      <c r="Q97" s="193" t="s">
        <v>97</v>
      </c>
      <c r="R97" s="155"/>
      <c r="S97" s="156"/>
      <c r="AA97" s="13"/>
    </row>
    <row r="98" spans="1:45" ht="18" customHeight="1">
      <c r="A98" s="142">
        <v>94</v>
      </c>
      <c r="B98" s="143" t="s">
        <v>73</v>
      </c>
      <c r="C98" s="144"/>
      <c r="D98" s="145"/>
      <c r="E98" s="146"/>
      <c r="F98" s="147"/>
      <c r="G98" s="147"/>
      <c r="H98" s="148"/>
      <c r="I98" s="149"/>
      <c r="J98" s="150"/>
      <c r="K98" s="150"/>
      <c r="L98" s="151"/>
      <c r="M98" s="150"/>
      <c r="N98" s="152"/>
      <c r="O98" s="153"/>
      <c r="P98" s="170"/>
      <c r="Q98" s="193" t="s">
        <v>97</v>
      </c>
      <c r="R98" s="155"/>
      <c r="S98" s="156"/>
      <c r="AA98" s="13"/>
    </row>
    <row r="99" spans="1:45" ht="18" customHeight="1">
      <c r="A99" s="157">
        <v>95</v>
      </c>
      <c r="B99" s="158" t="s">
        <v>73</v>
      </c>
      <c r="C99" s="159"/>
      <c r="D99" s="160"/>
      <c r="E99" s="161"/>
      <c r="F99" s="162"/>
      <c r="G99" s="162"/>
      <c r="H99" s="163"/>
      <c r="I99" s="164"/>
      <c r="J99" s="165"/>
      <c r="K99" s="165"/>
      <c r="L99" s="166"/>
      <c r="M99" s="165"/>
      <c r="N99" s="152"/>
      <c r="O99" s="153"/>
      <c r="P99" s="167"/>
      <c r="Q99" s="193" t="s">
        <v>97</v>
      </c>
      <c r="R99" s="168"/>
      <c r="S99" s="169"/>
      <c r="AA99" s="13"/>
    </row>
    <row r="100" spans="1:45" ht="18" customHeight="1">
      <c r="A100" s="142">
        <v>96</v>
      </c>
      <c r="B100" s="143" t="s">
        <v>73</v>
      </c>
      <c r="C100" s="144"/>
      <c r="D100" s="145"/>
      <c r="E100" s="146"/>
      <c r="F100" s="147"/>
      <c r="G100" s="147"/>
      <c r="H100" s="148"/>
      <c r="I100" s="149"/>
      <c r="J100" s="150"/>
      <c r="K100" s="150"/>
      <c r="L100" s="151"/>
      <c r="M100" s="150"/>
      <c r="N100" s="152"/>
      <c r="O100" s="153"/>
      <c r="P100" s="170"/>
      <c r="Q100" s="193" t="s">
        <v>97</v>
      </c>
      <c r="R100" s="155"/>
      <c r="S100" s="156"/>
      <c r="AA100" s="13"/>
    </row>
    <row r="101" spans="1:45" ht="18" customHeight="1">
      <c r="A101" s="142">
        <v>97</v>
      </c>
      <c r="B101" s="143" t="s">
        <v>73</v>
      </c>
      <c r="C101" s="144"/>
      <c r="D101" s="145"/>
      <c r="E101" s="146"/>
      <c r="F101" s="147"/>
      <c r="G101" s="147"/>
      <c r="H101" s="148"/>
      <c r="I101" s="149"/>
      <c r="J101" s="150"/>
      <c r="K101" s="150"/>
      <c r="L101" s="151"/>
      <c r="M101" s="150"/>
      <c r="N101" s="152"/>
      <c r="O101" s="153"/>
      <c r="P101" s="170"/>
      <c r="Q101" s="193" t="s">
        <v>97</v>
      </c>
      <c r="R101" s="155"/>
      <c r="S101" s="156"/>
      <c r="AA101" s="13"/>
    </row>
    <row r="102" spans="1:45" ht="18" customHeight="1">
      <c r="A102" s="142">
        <v>98</v>
      </c>
      <c r="B102" s="143" t="s">
        <v>73</v>
      </c>
      <c r="C102" s="144"/>
      <c r="D102" s="145"/>
      <c r="E102" s="146"/>
      <c r="F102" s="147"/>
      <c r="G102" s="147"/>
      <c r="H102" s="148"/>
      <c r="I102" s="149"/>
      <c r="J102" s="150"/>
      <c r="K102" s="150"/>
      <c r="L102" s="151"/>
      <c r="M102" s="150"/>
      <c r="N102" s="152"/>
      <c r="O102" s="153"/>
      <c r="P102" s="170"/>
      <c r="Q102" s="193" t="s">
        <v>97</v>
      </c>
      <c r="R102" s="155"/>
      <c r="S102" s="156"/>
      <c r="AA102" s="13"/>
    </row>
    <row r="103" spans="1:45" ht="18" customHeight="1">
      <c r="A103" s="142">
        <v>99</v>
      </c>
      <c r="B103" s="143" t="s">
        <v>73</v>
      </c>
      <c r="C103" s="144"/>
      <c r="D103" s="145"/>
      <c r="E103" s="146"/>
      <c r="F103" s="147"/>
      <c r="G103" s="147"/>
      <c r="H103" s="148"/>
      <c r="I103" s="149"/>
      <c r="J103" s="150"/>
      <c r="K103" s="150"/>
      <c r="L103" s="151"/>
      <c r="M103" s="150"/>
      <c r="N103" s="152"/>
      <c r="O103" s="153"/>
      <c r="P103" s="170"/>
      <c r="Q103" s="193" t="s">
        <v>97</v>
      </c>
      <c r="R103" s="155"/>
      <c r="S103" s="156"/>
      <c r="AA103" s="13"/>
    </row>
    <row r="104" spans="1:45" ht="18" customHeight="1" thickBot="1">
      <c r="A104" s="171">
        <v>100</v>
      </c>
      <c r="B104" s="172" t="s">
        <v>73</v>
      </c>
      <c r="C104" s="173"/>
      <c r="D104" s="174"/>
      <c r="E104" s="175"/>
      <c r="F104" s="176"/>
      <c r="G104" s="176"/>
      <c r="H104" s="177"/>
      <c r="I104" s="178"/>
      <c r="J104" s="179"/>
      <c r="K104" s="179"/>
      <c r="L104" s="180"/>
      <c r="M104" s="179"/>
      <c r="N104" s="181"/>
      <c r="O104" s="182"/>
      <c r="P104" s="183"/>
      <c r="Q104" s="179" t="s">
        <v>97</v>
      </c>
      <c r="R104" s="184"/>
      <c r="S104" s="185"/>
      <c r="AA104" s="13"/>
    </row>
    <row r="105" spans="1:45" ht="21" thickBot="1">
      <c r="A105" s="13"/>
      <c r="B105" s="141" t="s">
        <v>76</v>
      </c>
      <c r="C105" s="13"/>
      <c r="D105" s="13"/>
      <c r="E105" s="13"/>
      <c r="F105" s="13"/>
      <c r="G105" s="13"/>
      <c r="H105" s="13"/>
      <c r="I105" s="13"/>
      <c r="J105" s="13"/>
      <c r="K105" s="13"/>
      <c r="L105" s="13"/>
      <c r="M105" s="13"/>
      <c r="N105" s="13"/>
      <c r="P105" s="13"/>
      <c r="Q105" s="141" t="s">
        <v>77</v>
      </c>
      <c r="R105" s="186" t="s">
        <v>78</v>
      </c>
      <c r="S105" s="13"/>
      <c r="X105" s="13"/>
      <c r="Y105" s="13"/>
      <c r="AB105" t="s">
        <v>79</v>
      </c>
      <c r="AE105" t="s">
        <v>80</v>
      </c>
      <c r="AH105" t="s">
        <v>81</v>
      </c>
      <c r="AK105"/>
      <c r="AL105"/>
      <c r="AM105"/>
      <c r="AN105"/>
      <c r="AO105"/>
      <c r="AP105"/>
      <c r="AQ105"/>
      <c r="AR105"/>
      <c r="AS105"/>
    </row>
    <row r="106" spans="1:45" s="141" customFormat="1" ht="21" thickBot="1">
      <c r="A106" s="186"/>
      <c r="B106" s="187" t="e">
        <f>COUNTIFS($B$5:$B$104,"&lt;&gt;",$D$5:$D$104,"&lt;&gt;",#REF!,"")</f>
        <v>#REF!</v>
      </c>
      <c r="Q106" s="99">
        <f>COUNTIFS(Q5:Q104,"&lt;&gt;",$D5:$D104,"&lt;&gt;")</f>
        <v>0</v>
      </c>
      <c r="R106" s="99" t="e">
        <f>COUNTIFS(Q5:Q104,"&lt;&gt;",$D5:$D104,"&lt;&gt;",#REF!,"&lt;&gt;")</f>
        <v>#REF!</v>
      </c>
      <c r="T106"/>
      <c r="U106"/>
      <c r="V106"/>
      <c r="W106"/>
      <c r="Z106" s="99">
        <f>[1]総括申込!U6</f>
        <v>0</v>
      </c>
      <c r="AB106" s="188">
        <f>IF(OR($Z106="一般",$Z106="大学"),$Q106+#REF!+#REF!,0)</f>
        <v>0</v>
      </c>
      <c r="AC106" s="189">
        <f>IF(OR($Z106="一般",$Z106="大学"),$R106+#REF!+#REF!,0)</f>
        <v>0</v>
      </c>
      <c r="AD106" s="190"/>
      <c r="AE106" s="188">
        <f>IF($Z106="高校",$Q106+#REF!+#REF!,0)</f>
        <v>0</v>
      </c>
      <c r="AF106" s="189">
        <f>IF($Z106="高校",$R106+#REF!+#REF!,0)</f>
        <v>0</v>
      </c>
      <c r="AG106" s="190"/>
      <c r="AH106" s="188">
        <f>IF($Z106="中学",$Q106+#REF!+#REF!,0)</f>
        <v>0</v>
      </c>
      <c r="AI106" s="189">
        <f>IF($Z106="中学",$R106+#REF!+#REF!,0)</f>
        <v>0</v>
      </c>
      <c r="AJ106" s="190"/>
    </row>
    <row r="108" spans="1:45">
      <c r="N108">
        <f>COUNTIF(O5:O104,"小学")</f>
        <v>0</v>
      </c>
    </row>
  </sheetData>
  <mergeCells count="6">
    <mergeCell ref="R1:S1"/>
    <mergeCell ref="D2:E2"/>
    <mergeCell ref="F2:G2"/>
    <mergeCell ref="H2:I2"/>
    <mergeCell ref="L2:L3"/>
    <mergeCell ref="Q2:S2"/>
  </mergeCells>
  <phoneticPr fontId="3"/>
  <dataValidations count="11">
    <dataValidation imeMode="off" allowBlank="1" showInputMessage="1" showErrorMessage="1" sqref="H5:I104 R6:R104 J6:J104 L4 K5:M5 S5:S104" xr:uid="{1F37222C-9519-5F46-9887-E37FAF672165}"/>
    <dataValidation imeMode="off" allowBlank="1" showInputMessage="1" showErrorMessage="1" prompt="「/」を入れず西暦年の下2桁と月日を6文字の数字だけで入力" sqref="J5" xr:uid="{A8614AEC-B796-064A-934B-C6DC2FEDBAED}"/>
    <dataValidation imeMode="halfKatakana" allowBlank="1" showInputMessage="1" showErrorMessage="1" sqref="F5:G104" xr:uid="{570B8A20-2DA0-E345-B55D-F022310E2076}"/>
    <dataValidation imeMode="off" allowBlank="1" showErrorMessage="1" prompt="第1回記録会に付与されたﾅﾝﾊﾞｰを記入" sqref="C6:C104" xr:uid="{F3D452F7-4011-014D-A87E-CA42EBE6D76B}"/>
    <dataValidation imeMode="off" allowBlank="1" showInputMessage="1" showErrorMessage="1" prompt="入力しない" sqref="C5" xr:uid="{629527A2-6D2D-9746-9DD0-94A02346C03E}"/>
    <dataValidation type="list" showErrorMessage="1" errorTitle="選択エラー" error="○を選択してください" prompt="新規ｱｽﾘｰﾄﾋﾞﾌﾞｽ希望時は「○」を選択_x000a_" sqref="B5" xr:uid="{415F42D2-7964-4F4A-A904-887FD3E6140E}">
      <formula1>有無</formula1>
    </dataValidation>
    <dataValidation type="list" showErrorMessage="1" errorTitle="選択エラー" error="○を選択してください" prompt="新規ﾅﾝﾊﾞｰ希望時は「○」を選択_x000a_" sqref="B6:B104" xr:uid="{34065214-3174-0041-AD9F-5999F3F688D6}">
      <formula1>有無</formula1>
    </dataValidation>
    <dataValidation type="list" showInputMessage="1" showErrorMessage="1" errorTitle="区分エラー" error="選手区分を選択してください" prompt="ｸﾗﾌﾞﾁｰﾑの中高生は「中学」、「高校」を選択" sqref="O5:O104" xr:uid="{3CBF968B-D3EC-CE40-B13C-425154329EBE}">
      <formula1>$V$3:$V$6</formula1>
    </dataValidation>
    <dataValidation imeMode="on" allowBlank="1" showInputMessage="1" showErrorMessage="1" sqref="D5:E104" xr:uid="{B3900903-B1FC-384E-9BF2-06757F3AD610}"/>
    <dataValidation imeMode="off" allowBlank="1" showErrorMessage="1" sqref="K6:M104" xr:uid="{604F9813-62BA-CB48-A0A0-217F7F393EB6}"/>
    <dataValidation imeMode="off" allowBlank="1" showInputMessage="1" showErrorMessage="1" prompt="「記録なし」の場合は空白のままにする" sqref="R5" xr:uid="{B7E41497-6C8A-5D41-924E-A504288F4BC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5</vt:i4>
      </vt:variant>
    </vt:vector>
  </HeadingPairs>
  <TitlesOfParts>
    <vt:vector size="5" baseType="lpstr">
      <vt:lpstr>申込総括</vt:lpstr>
      <vt:lpstr>エリート男子申込</vt:lpstr>
      <vt:lpstr>エリート女子申込</vt:lpstr>
      <vt:lpstr>ジュニア小学男子申込</vt:lpstr>
      <vt:lpstr>ジュニア小学女子申込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2025-05-20T06:15:31Z</dcterms:created>
  <dcterms:modified xsi:type="dcterms:W3CDTF">2025-05-29T07:59:11Z</dcterms:modified>
</cp:coreProperties>
</file>