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書き出しの概要" sheetId="1" r:id="rId5"/>
    <sheet name="申込総括" sheetId="2" r:id="rId6"/>
    <sheet name="エリート男子申込（一般）" sheetId="3" r:id="rId7"/>
    <sheet name="エリート男子申込 (中学・高校)" sheetId="4" r:id="rId8"/>
    <sheet name="エリート女子申込（一般）" sheetId="5" r:id="rId9"/>
    <sheet name="エリート女子申込(中学・高校)" sheetId="6" r:id="rId10"/>
    <sheet name="ジュニア小学男子申込" sheetId="7" r:id="rId11"/>
    <sheet name="ジュニア小学女子申込" sheetId="8" r:id="rId12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<sst xmlns="http://schemas.openxmlformats.org/spreadsheetml/2006/main" uniqueCount="123">
  <si>
    <t>この書類はNumbersから書き出されました。各表は  Excelワークシート に変換されました。各Numbersシート上のその他すべてのオブジェクトはそれぞれ別個のワークシートに配置されました。Excelでは数式の計算結果が異なる可能性があるので注意してください。</t>
  </si>
  <si>
    <t>Numbersシート名</t>
  </si>
  <si>
    <t>Numbers表名</t>
  </si>
  <si>
    <t>Excelワークシート名</t>
  </si>
  <si>
    <t>申込総括</t>
  </si>
  <si>
    <t>表1</t>
  </si>
  <si>
    <t>入力箇所</t>
  </si>
  <si>
    <t>SPRINTEST事務局</t>
  </si>
  <si>
    <t>2026年度</t>
  </si>
  <si>
    <t>第4回SILVER CHORD×SPRINTEST CUP申込書</t>
  </si>
  <si>
    <t>団　体
(学校名)</t>
  </si>
  <si>
    <t>一般</t>
  </si>
  <si>
    <t>高校</t>
  </si>
  <si>
    <t>責任者名</t>
  </si>
  <si>
    <t>｢一般｣,｢高校｣,｢中学｣,｢小学｣を必ず選択 ⇒</t>
  </si>
  <si>
    <t>団体区分</t>
  </si>
  <si>
    <t>中学</t>
  </si>
  <si>
    <t>申込連絡
責任者名</t>
  </si>
  <si>
    <t>申込連絡責任者の携帯番号
緊急連絡先(携帯電話に限る) ⇒</t>
  </si>
  <si>
    <t>小学</t>
  </si>
  <si>
    <t>ｼｮｿﾞｸﾌﾘｶﾞﾅ</t>
  </si>
  <si>
    <t>↑0ｘｘ-ｘｘｘｘ-ｘｘｘｘの形式で</t>
  </si>
  <si>
    <r>
      <rPr>
        <sz val="11"/>
        <color indexed="8"/>
        <rFont val="ＭＳ Ｐゴシック"/>
      </rPr>
      <t xml:space="preserve">所属名
</t>
    </r>
    <r>
      <rPr>
        <sz val="8"/>
        <color indexed="8"/>
        <rFont val="ＭＳ Ｐゴシック"/>
      </rPr>
      <t>(陸連登録略称)</t>
    </r>
  </si>
  <si>
    <t>← プログラム・記録処理上の所属名（全角7文字、半角14文字以内）
　　学校の場合は末尾を（大学⇒大、高校⇒高、中学⇒中）とする ※</t>
  </si>
  <si>
    <t>【参加料】</t>
  </si>
  <si>
    <t>第4回SILVER CHORD×SPRINTEST CUP</t>
  </si>
  <si>
    <t>参加料</t>
  </si>
  <si>
    <t>ｱｽﾘｰﾄﾋﾞﾌﾞｽ
保険</t>
  </si>
  <si>
    <t>金額計</t>
  </si>
  <si>
    <t>男</t>
  </si>
  <si>
    <t>女</t>
  </si>
  <si>
    <t>ﾅﾝﾊﾞｰｶｰﾄﾞ</t>
  </si>
  <si>
    <t>感染症対策</t>
  </si>
  <si>
    <t>登録</t>
  </si>
  <si>
    <t>一般/大学</t>
  </si>
  <si>
    <t>高校/中学</t>
  </si>
  <si>
    <t>高校生</t>
  </si>
  <si>
    <t>中学生</t>
  </si>
  <si>
    <t>リレー</t>
  </si>
  <si>
    <t>人数</t>
  </si>
  <si>
    <t>総種目数</t>
  </si>
  <si>
    <t>参加料
(各1500円)</t>
  </si>
  <si>
    <t>参加料
(各1000円)</t>
  </si>
  <si>
    <t>参加料
(x1000円)</t>
  </si>
  <si>
    <t>ﾋﾞﾌﾞｽ代
(x500円)</t>
  </si>
  <si>
    <t>項番</t>
  </si>
  <si>
    <t>団体名</t>
  </si>
  <si>
    <t>種目数</t>
  </si>
  <si>
    <t>強化</t>
  </si>
  <si>
    <t>男子</t>
  </si>
  <si>
    <t>記</t>
  </si>
  <si>
    <t>女子</t>
  </si>
  <si>
    <t>計</t>
  </si>
  <si>
    <t>申込ファイルの受付は5月10日(日) 17:00まで</t>
  </si>
  <si>
    <t>申込合計金額</t>
  </si>
  <si>
    <t>エリート男子申込（一般）</t>
  </si>
  <si>
    <t>第4回SILVER CHORD×SPRINTEST CUP - エリート男子 個人申込一覧表</t>
  </si>
  <si>
    <t>項</t>
  </si>
  <si>
    <t>ﾋﾞﾌﾞｽ</t>
  </si>
  <si>
    <t>付与</t>
  </si>
  <si>
    <t>競技者名</t>
  </si>
  <si>
    <t>競技者名ﾌﾘｶﾞﾅ(半角)</t>
  </si>
  <si>
    <t>競技者名ﾛｰﾏ字(半角)</t>
  </si>
  <si>
    <t>生年月日</t>
  </si>
  <si>
    <t>学</t>
  </si>
  <si>
    <t>JAAF ID</t>
  </si>
  <si>
    <t>競技者</t>
  </si>
  <si>
    <t>種目１</t>
  </si>
  <si>
    <t>種目２</t>
  </si>
  <si>
    <t>種目３</t>
  </si>
  <si>
    <t>番</t>
  </si>
  <si>
    <t>発行</t>
  </si>
  <si>
    <t>姓</t>
  </si>
  <si>
    <t>名</t>
  </si>
  <si>
    <t>ｾｲ</t>
  </si>
  <si>
    <t>ﾒｲ</t>
  </si>
  <si>
    <t>(西暦yymmdd)</t>
  </si>
  <si>
    <t>年</t>
  </si>
  <si>
    <t>番号</t>
  </si>
  <si>
    <t>都道府県</t>
  </si>
  <si>
    <t>チーム名</t>
  </si>
  <si>
    <t>区分</t>
  </si>
  <si>
    <t>種目</t>
  </si>
  <si>
    <t>参加記録</t>
  </si>
  <si>
    <t>風</t>
  </si>
  <si>
    <t>例</t>
  </si>
  <si>
    <t>○</t>
  </si>
  <si>
    <t>東京</t>
  </si>
  <si>
    <t>太郎</t>
  </si>
  <si>
    <t>ﾄｳｷｮｳ</t>
  </si>
  <si>
    <t>ﾀﾛｳ</t>
  </si>
  <si>
    <t>KANAGAWA</t>
  </si>
  <si>
    <t>Taro</t>
  </si>
  <si>
    <t>990101</t>
  </si>
  <si>
    <t>00012345678</t>
  </si>
  <si>
    <t>12345</t>
  </si>
  <si>
    <t>SPRINTEST</t>
  </si>
  <si>
    <t>100m</t>
  </si>
  <si>
    <t>1034</t>
  </si>
  <si>
    <t>-0.3</t>
  </si>
  <si>
    <t>200m</t>
  </si>
  <si>
    <t>2100</t>
  </si>
  <si>
    <t>100m①</t>
  </si>
  <si>
    <t>100m②</t>
  </si>
  <si>
    <t>大学</t>
  </si>
  <si>
    <t>BIB</t>
  </si>
  <si>
    <t>種1</t>
  </si>
  <si>
    <t>強1</t>
  </si>
  <si>
    <t>　　</t>
  </si>
  <si>
    <t>エリート男子申込 (中学・高校)</t>
  </si>
  <si>
    <t>エリート女子申込（一般）</t>
  </si>
  <si>
    <t>第4回SILVER CHORD×SPRINTEST CUP - エリート女子 個人申込一覧表</t>
  </si>
  <si>
    <t>花子</t>
  </si>
  <si>
    <t>ﾊﾅｺ</t>
  </si>
  <si>
    <t>11.55</t>
  </si>
  <si>
    <t>25.50</t>
  </si>
  <si>
    <t>エリート女子申込(中学・高校)</t>
  </si>
  <si>
    <t>ジュニア小学男子申込</t>
  </si>
  <si>
    <t>第4回SILVER CHORD×SPRINTEST CUP  - ジュニア小学男子 個人申込一覧表</t>
  </si>
  <si>
    <t>種目1</t>
  </si>
  <si>
    <t>1400</t>
  </si>
  <si>
    <t>ジュニア小学女子申込</t>
  </si>
  <si>
    <t>第4回SILVER CHORD×SPRINTEST CUP  - ジュニア小学女子 個人申込一覧表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</si>
</sst>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&quot; &quot;;(#,##0)"/>
    <numFmt numFmtId="60" formatCode="0;&quot;-&quot;0;&quot; &quot;"/>
  </numFmts>
  <fonts count="29">
    <font>
      <sz val="12"/>
      <color indexed="8"/>
      <name val="游ゴシック"/>
    </font>
    <font>
      <sz val="14"/>
      <color indexed="8"/>
      <name val="游ゴシック"/>
    </font>
    <font>
      <sz val="12"/>
      <color indexed="8"/>
      <name val="ヒラギノ角ゴ ProN W3"/>
    </font>
    <font>
      <u val="single"/>
      <sz val="12"/>
      <color indexed="11"/>
      <name val="游ゴシック"/>
    </font>
    <font>
      <sz val="15"/>
      <color indexed="8"/>
      <name val="Calibri"/>
    </font>
    <font>
      <b val="1"/>
      <sz val="12"/>
      <color indexed="8"/>
      <name val="游ゴシック"/>
    </font>
    <font>
      <sz val="11"/>
      <color indexed="14"/>
      <name val="游ゴシック"/>
    </font>
    <font>
      <sz val="18"/>
      <color indexed="8"/>
      <name val="ＭＳ Ｐゴシック"/>
    </font>
    <font>
      <sz val="11"/>
      <color indexed="8"/>
      <name val="ＭＳ Ｐゴシック"/>
    </font>
    <font>
      <sz val="8"/>
      <color indexed="8"/>
      <name val="ＭＳ Ｐゴシック"/>
    </font>
    <font>
      <sz val="9"/>
      <color indexed="14"/>
      <name val="ＭＳ Ｐゴシック"/>
    </font>
    <font>
      <sz val="12"/>
      <color indexed="8"/>
      <name val="ＭＳ Ｐゴシック"/>
    </font>
    <font>
      <sz val="16"/>
      <color indexed="8"/>
      <name val="ＭＳ Ｐゴシック"/>
    </font>
    <font>
      <sz val="10"/>
      <color indexed="14"/>
      <name val="ＭＳ Ｐゴシック"/>
    </font>
    <font>
      <sz val="14"/>
      <color indexed="8"/>
      <name val="ＭＳ Ｐゴシック"/>
    </font>
    <font>
      <sz val="9"/>
      <color indexed="8"/>
      <name val="ＭＳ Ｐゴシック"/>
    </font>
    <font>
      <sz val="10"/>
      <color indexed="8"/>
      <name val="ＭＳ Ｐゴシック"/>
    </font>
    <font>
      <sz val="11"/>
      <color indexed="14"/>
      <name val="ＭＳ Ｐゴシック"/>
    </font>
    <font>
      <sz val="12"/>
      <color indexed="14"/>
      <name val="ＭＳ Ｐゴシック"/>
    </font>
    <font>
      <sz val="24"/>
      <color indexed="8"/>
      <name val="ＭＳ Ｐゴシック"/>
    </font>
    <font>
      <sz val="14"/>
      <color indexed="8"/>
      <name val="ＭＳ 明朝"/>
    </font>
    <font>
      <u val="single"/>
      <sz val="14"/>
      <color indexed="8"/>
      <name val="ＭＳ 明朝"/>
    </font>
    <font>
      <sz val="16"/>
      <color indexed="8"/>
      <name val="游ゴシック"/>
    </font>
    <font>
      <sz val="12"/>
      <color indexed="8"/>
      <name val="ＭＳ 明朝"/>
    </font>
    <font>
      <sz val="9"/>
      <color indexed="8"/>
      <name val="ＭＳ 明朝"/>
    </font>
    <font>
      <sz val="8"/>
      <color indexed="8"/>
      <name val="ＭＳ 明朝"/>
    </font>
    <font>
      <sz val="12"/>
      <color indexed="11"/>
      <name val="ＭＳ 明朝"/>
    </font>
    <font>
      <sz val="12"/>
      <color indexed="18"/>
      <name val="ＭＳ 明朝"/>
    </font>
    <font>
      <sz val="11"/>
      <color indexed="8"/>
      <name val="游ゴシック"/>
    </font>
  </fonts>
  <fills count="8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128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medium">
        <color indexed="8"/>
      </top>
      <bottom style="thin">
        <color indexed="12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medium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medium">
        <color indexed="8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2"/>
      </top>
      <bottom style="thin">
        <color indexed="8"/>
      </bottom>
      <diagonal/>
    </border>
    <border>
      <left style="dotted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dotted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/>
      <bottom/>
      <diagonal/>
    </border>
    <border>
      <left/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2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12"/>
      </bottom>
      <diagonal/>
    </border>
    <border>
      <left style="thin">
        <color indexed="8"/>
      </left>
      <right style="thick">
        <color indexed="8"/>
      </right>
      <top style="medium">
        <color indexed="8"/>
      </top>
      <bottom style="thin">
        <color indexed="12"/>
      </bottom>
      <diagonal/>
    </border>
    <border>
      <left style="thick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12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12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2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12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dotted">
        <color indexed="8"/>
      </right>
      <top style="medium">
        <color indexed="8"/>
      </top>
      <bottom style="hair">
        <color indexed="8"/>
      </bottom>
      <diagonal/>
    </border>
    <border>
      <left style="dotted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tted">
        <color indexed="8"/>
      </right>
      <top style="hair">
        <color indexed="8"/>
      </top>
      <bottom style="hair">
        <color indexed="8"/>
      </bottom>
      <diagonal/>
    </border>
    <border>
      <left style="dotted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hair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hair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dotted">
        <color indexed="8"/>
      </right>
      <top style="hair">
        <color indexed="8"/>
      </top>
      <bottom style="medium">
        <color indexed="8"/>
      </bottom>
      <diagonal/>
    </border>
    <border>
      <left style="dotted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hair">
        <color indexed="8"/>
      </top>
      <bottom style="thin">
        <color indexed="1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 style="dotted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 style="dotted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312">
    <xf numFmtId="0" fontId="0" applyNumberFormat="0" applyFont="1" applyFill="0" applyBorder="0" applyAlignment="1" applyProtection="0">
      <alignment vertical="center"/>
    </xf>
    <xf numFmtId="0" fontId="0" applyNumberFormat="0" applyFont="1" applyFill="0" applyBorder="0" applyAlignment="1" applyProtection="0">
      <alignment horizontal="left" vertical="center" wrapText="1"/>
    </xf>
    <xf numFmtId="0" fontId="1" applyNumberFormat="0" applyFont="1" applyFill="0" applyBorder="0" applyAlignment="1" applyProtection="0">
      <alignment horizontal="left" vertical="center"/>
    </xf>
    <xf numFmtId="0" fontId="0" fillId="2" applyNumberFormat="0" applyFont="1" applyFill="1" applyBorder="0" applyAlignment="1" applyProtection="0">
      <alignment horizontal="left" vertical="center"/>
    </xf>
    <xf numFmtId="0" fontId="0" fillId="3" applyNumberFormat="0" applyFont="1" applyFill="1" applyBorder="0" applyAlignment="1" applyProtection="0">
      <alignment horizontal="left" vertical="center"/>
    </xf>
    <xf numFmtId="0" fontId="3" fillId="3" applyNumberFormat="0" applyFont="1" applyFill="1" applyBorder="0" applyAlignment="1" applyProtection="0">
      <alignment horizontal="left" vertical="center"/>
    </xf>
    <xf numFmtId="0" fontId="0" applyNumberFormat="1" applyFont="1" applyFill="0" applyBorder="0" applyAlignment="1" applyProtection="0">
      <alignment vertical="center"/>
    </xf>
    <xf numFmtId="49" fontId="5" borderId="1" applyNumberFormat="1" applyFont="1" applyFill="0" applyBorder="1" applyAlignment="1" applyProtection="0">
      <alignment horizontal="center" vertical="center"/>
    </xf>
    <xf numFmtId="0" fontId="0" borderId="2" applyNumberFormat="0" applyFont="1" applyFill="0" applyBorder="1" applyAlignment="1" applyProtection="0">
      <alignment vertical="center"/>
    </xf>
    <xf numFmtId="0" fontId="0" fillId="4" borderId="3" applyNumberFormat="0" applyFont="1" applyFill="1" applyBorder="1" applyAlignment="1" applyProtection="0">
      <alignment vertical="center"/>
    </xf>
    <xf numFmtId="0" fontId="0" fillId="4" borderId="4" applyNumberFormat="0" applyFont="1" applyFill="1" applyBorder="1" applyAlignment="1" applyProtection="0">
      <alignment vertical="center"/>
    </xf>
    <xf numFmtId="49" fontId="6" borderId="5" applyNumberFormat="1" applyFont="1" applyFill="0" applyBorder="1" applyAlignment="1" applyProtection="0">
      <alignment vertical="center"/>
    </xf>
    <xf numFmtId="0" fontId="0" borderId="1" applyNumberFormat="0" applyFont="1" applyFill="0" applyBorder="1" applyAlignment="1" applyProtection="0">
      <alignment vertical="center"/>
    </xf>
    <xf numFmtId="49" fontId="0" borderId="1" applyNumberFormat="1" applyFont="1" applyFill="0" applyBorder="1" applyAlignment="1" applyProtection="0">
      <alignment horizontal="right" vertical="center"/>
    </xf>
    <xf numFmtId="0" fontId="0" borderId="6" applyNumberFormat="0" applyFont="1" applyFill="0" applyBorder="1" applyAlignment="1" applyProtection="0">
      <alignment vertical="center"/>
    </xf>
    <xf numFmtId="0" fontId="0" borderId="7" applyNumberFormat="0" applyFont="1" applyFill="0" applyBorder="1" applyAlignment="1" applyProtection="0">
      <alignment vertical="center"/>
    </xf>
    <xf numFmtId="49" fontId="7" borderId="8" applyNumberFormat="1" applyFont="1" applyFill="0" applyBorder="1" applyAlignment="1" applyProtection="0">
      <alignment horizontal="left" vertical="center"/>
    </xf>
    <xf numFmtId="0" fontId="7" borderId="9" applyNumberFormat="0" applyFont="1" applyFill="0" applyBorder="1" applyAlignment="1" applyProtection="0">
      <alignment vertical="center"/>
    </xf>
    <xf numFmtId="49" fontId="7" borderId="9" applyNumberFormat="1" applyFont="1" applyFill="0" applyBorder="1" applyAlignment="1" applyProtection="0">
      <alignment vertical="center"/>
    </xf>
    <xf numFmtId="0" fontId="8" borderId="9" applyNumberFormat="0" applyFont="1" applyFill="0" applyBorder="1" applyAlignment="1" applyProtection="0">
      <alignment vertical="center"/>
    </xf>
    <xf numFmtId="0" fontId="8" borderId="10" applyNumberFormat="0" applyFont="1" applyFill="0" applyBorder="1" applyAlignment="1" applyProtection="0">
      <alignment vertical="center"/>
    </xf>
    <xf numFmtId="0" fontId="8" borderId="11" applyNumberFormat="0" applyFont="1" applyFill="0" applyBorder="1" applyAlignment="1" applyProtection="0">
      <alignment vertical="center"/>
    </xf>
    <xf numFmtId="0" fontId="8" borderId="12" applyNumberFormat="0" applyFont="1" applyFill="0" applyBorder="1" applyAlignment="1" applyProtection="0">
      <alignment vertical="center"/>
    </xf>
    <xf numFmtId="0" fontId="0" borderId="13" applyNumberFormat="0" applyFont="1" applyFill="0" applyBorder="1" applyAlignment="1" applyProtection="0">
      <alignment vertical="center"/>
    </xf>
    <xf numFmtId="0" fontId="8" borderId="1" applyNumberFormat="0" applyFont="1" applyFill="0" applyBorder="1" applyAlignment="1" applyProtection="0">
      <alignment vertical="center"/>
    </xf>
    <xf numFmtId="49" fontId="8" fillId="5" borderId="11" applyNumberFormat="1" applyFont="1" applyFill="1" applyBorder="1" applyAlignment="1" applyProtection="0">
      <alignment horizontal="center" vertical="center" wrapText="1"/>
    </xf>
    <xf numFmtId="0" fontId="8" borderId="14" applyNumberFormat="0" applyFont="1" applyFill="0" applyBorder="1" applyAlignment="1" applyProtection="0">
      <alignment horizontal="center" vertical="center"/>
    </xf>
    <xf numFmtId="0" fontId="7" fillId="4" borderId="15" applyNumberFormat="0" applyFont="1" applyFill="1" applyBorder="1" applyAlignment="1" applyProtection="0">
      <alignment vertical="center"/>
    </xf>
    <xf numFmtId="0" fontId="7" fillId="4" borderId="16" applyNumberFormat="0" applyFont="1" applyFill="1" applyBorder="1" applyAlignment="1" applyProtection="0">
      <alignment vertical="center"/>
    </xf>
    <xf numFmtId="0" fontId="7" fillId="4" borderId="17" applyNumberFormat="0" applyFont="1" applyFill="1" applyBorder="1" applyAlignment="1" applyProtection="0">
      <alignment vertical="center"/>
    </xf>
    <xf numFmtId="0" fontId="7" borderId="13" applyNumberFormat="0" applyFont="1" applyFill="0" applyBorder="1" applyAlignment="1" applyProtection="0">
      <alignment vertical="center"/>
    </xf>
    <xf numFmtId="0" fontId="7" borderId="18" applyNumberFormat="0" applyFont="1" applyFill="0" applyBorder="1" applyAlignment="1" applyProtection="0">
      <alignment vertical="center"/>
    </xf>
    <xf numFmtId="0" fontId="7" borderId="1" applyNumberFormat="0" applyFont="1" applyFill="0" applyBorder="1" applyAlignment="1" applyProtection="0">
      <alignment vertical="center"/>
    </xf>
    <xf numFmtId="49" fontId="0" borderId="1" applyNumberFormat="1" applyFont="1" applyFill="0" applyBorder="1" applyAlignment="1" applyProtection="0">
      <alignment vertical="center"/>
    </xf>
    <xf numFmtId="0" fontId="8" borderId="19" applyNumberFormat="0" applyFont="1" applyFill="0" applyBorder="1" applyAlignment="1" applyProtection="0">
      <alignment horizontal="center" vertical="center"/>
    </xf>
    <xf numFmtId="0" fontId="8" borderId="20" applyNumberFormat="0" applyFont="1" applyFill="0" applyBorder="1" applyAlignment="1" applyProtection="0">
      <alignment horizontal="center" vertical="center"/>
    </xf>
    <xf numFmtId="0" fontId="7" fillId="4" borderId="21" applyNumberFormat="0" applyFont="1" applyFill="1" applyBorder="1" applyAlignment="1" applyProtection="0">
      <alignment vertical="center"/>
    </xf>
    <xf numFmtId="0" fontId="7" fillId="4" borderId="22" applyNumberFormat="0" applyFont="1" applyFill="1" applyBorder="1" applyAlignment="1" applyProtection="0">
      <alignment vertical="center"/>
    </xf>
    <xf numFmtId="0" fontId="7" fillId="4" borderId="23" applyNumberFormat="0" applyFont="1" applyFill="1" applyBorder="1" applyAlignment="1" applyProtection="0">
      <alignment vertical="center"/>
    </xf>
    <xf numFmtId="0" fontId="9" borderId="24" applyNumberFormat="0" applyFont="1" applyFill="0" applyBorder="1" applyAlignment="1" applyProtection="0">
      <alignment horizontal="center" vertical="center"/>
    </xf>
    <xf numFmtId="0" fontId="9" borderId="25" applyNumberFormat="0" applyFont="1" applyFill="0" applyBorder="1" applyAlignment="1" applyProtection="0">
      <alignment horizontal="center" vertical="center"/>
    </xf>
    <xf numFmtId="0" fontId="9" borderId="1" applyNumberFormat="0" applyFont="1" applyFill="0" applyBorder="1" applyAlignment="1" applyProtection="0">
      <alignment horizontal="right" vertical="center"/>
    </xf>
    <xf numFmtId="49" fontId="8" borderId="26" applyNumberFormat="1" applyFont="1" applyFill="0" applyBorder="1" applyAlignment="1" applyProtection="0">
      <alignment horizontal="center" vertical="center"/>
    </xf>
    <xf numFmtId="0" fontId="8" borderId="27" applyNumberFormat="0" applyFont="1" applyFill="0" applyBorder="1" applyAlignment="1" applyProtection="0">
      <alignment horizontal="center" vertical="center"/>
    </xf>
    <xf numFmtId="49" fontId="7" fillId="4" borderId="3" applyNumberFormat="1" applyFont="1" applyFill="1" applyBorder="1" applyAlignment="1" applyProtection="0">
      <alignment vertical="center"/>
    </xf>
    <xf numFmtId="49" fontId="7" fillId="4" borderId="28" applyNumberFormat="1" applyFont="1" applyFill="1" applyBorder="1" applyAlignment="1" applyProtection="0">
      <alignment vertical="center"/>
    </xf>
    <xf numFmtId="49" fontId="7" fillId="4" borderId="4" applyNumberFormat="1" applyFont="1" applyFill="1" applyBorder="1" applyAlignment="1" applyProtection="0">
      <alignment vertical="center"/>
    </xf>
    <xf numFmtId="49" fontId="10" fillId="5" borderId="29" applyNumberFormat="1" applyFont="1" applyFill="1" applyBorder="1" applyAlignment="1" applyProtection="0">
      <alignment horizontal="center" vertical="center" wrapText="1"/>
    </xf>
    <xf numFmtId="0" fontId="0" borderId="30" applyNumberFormat="0" applyFont="1" applyFill="0" applyBorder="1" applyAlignment="1" applyProtection="0">
      <alignment vertical="center"/>
    </xf>
    <xf numFmtId="49" fontId="10" fillId="5" borderId="30" applyNumberFormat="1" applyFont="1" applyFill="1" applyBorder="1" applyAlignment="1" applyProtection="0">
      <alignment horizontal="center" vertical="center" wrapText="1"/>
    </xf>
    <xf numFmtId="49" fontId="10" fillId="5" borderId="27" applyNumberFormat="1" applyFont="1" applyFill="1" applyBorder="1" applyAlignment="1" applyProtection="0">
      <alignment horizontal="center" vertical="center" wrapText="1"/>
    </xf>
    <xf numFmtId="0" fontId="8" borderId="29" applyNumberFormat="0" applyFont="1" applyFill="0" applyBorder="1" applyAlignment="1" applyProtection="0">
      <alignment horizontal="center" vertical="center"/>
    </xf>
    <xf numFmtId="59" fontId="8" borderId="30" applyNumberFormat="1" applyFont="1" applyFill="0" applyBorder="1" applyAlignment="1" applyProtection="0">
      <alignment horizontal="center" vertical="center"/>
    </xf>
    <xf numFmtId="59" fontId="8" borderId="27" applyNumberFormat="1" applyFont="1" applyFill="0" applyBorder="1" applyAlignment="1" applyProtection="0">
      <alignment horizontal="center" vertical="center"/>
    </xf>
    <xf numFmtId="49" fontId="7" fillId="4" borderId="31" applyNumberFormat="1" applyFont="1" applyFill="1" applyBorder="1" applyAlignment="1" applyProtection="0">
      <alignment horizontal="center" vertical="center"/>
    </xf>
    <xf numFmtId="0" fontId="7" fillId="4" borderId="32" applyNumberFormat="0" applyFont="1" applyFill="1" applyBorder="1" applyAlignment="1" applyProtection="0">
      <alignment horizontal="center" vertical="center"/>
    </xf>
    <xf numFmtId="0" fontId="7" borderId="1" applyNumberFormat="0" applyFont="1" applyFill="0" applyBorder="1" applyAlignment="1" applyProtection="0">
      <alignment horizontal="center" vertical="center"/>
    </xf>
    <xf numFmtId="49" fontId="8" fillId="5" borderId="26" applyNumberFormat="1" applyFont="1" applyFill="1" applyBorder="1" applyAlignment="1" applyProtection="0">
      <alignment horizontal="center" vertical="center" wrapText="1"/>
    </xf>
    <xf numFmtId="0" fontId="10" fillId="5" borderId="30" applyNumberFormat="0" applyFont="1" applyFill="1" applyBorder="1" applyAlignment="1" applyProtection="0">
      <alignment horizontal="center" vertical="center" wrapText="1"/>
    </xf>
    <xf numFmtId="0" fontId="10" fillId="5" borderId="27" applyNumberFormat="0" applyFont="1" applyFill="1" applyBorder="1" applyAlignment="1" applyProtection="0">
      <alignment horizontal="center" vertical="center" wrapText="1"/>
    </xf>
    <xf numFmtId="49" fontId="7" fillId="4" borderId="3" applyNumberFormat="1" applyFont="1" applyFill="1" applyBorder="1" applyAlignment="1" applyProtection="0">
      <alignment horizontal="center" vertical="center"/>
    </xf>
    <xf numFmtId="49" fontId="7" fillId="4" borderId="28" applyNumberFormat="1" applyFont="1" applyFill="1" applyBorder="1" applyAlignment="1" applyProtection="0">
      <alignment horizontal="center" vertical="center"/>
    </xf>
    <xf numFmtId="49" fontId="7" fillId="4" borderId="33" applyNumberFormat="1" applyFont="1" applyFill="1" applyBorder="1" applyAlignment="1" applyProtection="0">
      <alignment horizontal="center" vertical="center"/>
    </xf>
    <xf numFmtId="49" fontId="9" borderId="26" applyNumberFormat="1" applyFont="1" applyFill="0" applyBorder="1" applyAlignment="1" applyProtection="0">
      <alignment horizontal="center" vertical="center"/>
    </xf>
    <xf numFmtId="0" fontId="9" borderId="27" applyNumberFormat="0" applyFont="1" applyFill="0" applyBorder="1" applyAlignment="1" applyProtection="0">
      <alignment horizontal="center" vertical="center"/>
    </xf>
    <xf numFmtId="49" fontId="11" fillId="4" borderId="3" applyNumberFormat="1" applyFont="1" applyFill="1" applyBorder="1" applyAlignment="1" applyProtection="0">
      <alignment vertical="center"/>
    </xf>
    <xf numFmtId="49" fontId="11" fillId="4" borderId="28" applyNumberFormat="1" applyFont="1" applyFill="1" applyBorder="1" applyAlignment="1" applyProtection="0">
      <alignment vertical="center"/>
    </xf>
    <xf numFmtId="49" fontId="11" fillId="4" borderId="4" applyNumberFormat="1" applyFont="1" applyFill="1" applyBorder="1" applyAlignment="1" applyProtection="0">
      <alignment vertical="center"/>
    </xf>
    <xf numFmtId="49" fontId="11" borderId="29" applyNumberFormat="1" applyFont="1" applyFill="0" applyBorder="1" applyAlignment="1" applyProtection="0">
      <alignment vertical="center"/>
    </xf>
    <xf numFmtId="0" fontId="9" fillId="5" borderId="30" applyNumberFormat="0" applyFont="1" applyFill="1" applyBorder="1" applyAlignment="1" applyProtection="0">
      <alignment horizontal="center" vertical="center" wrapText="1"/>
    </xf>
    <xf numFmtId="0" fontId="8" borderId="30" applyNumberFormat="0" applyFont="1" applyFill="0" applyBorder="1" applyAlignment="1" applyProtection="0">
      <alignment vertical="center"/>
    </xf>
    <xf numFmtId="0" fontId="9" borderId="30" applyNumberFormat="0" applyFont="1" applyFill="0" applyBorder="1" applyAlignment="1" applyProtection="0">
      <alignment horizontal="center" vertical="center"/>
    </xf>
    <xf numFmtId="0" fontId="10" borderId="30" applyNumberFormat="0" applyFont="1" applyFill="0" applyBorder="1" applyAlignment="1" applyProtection="0">
      <alignment horizontal="center" vertical="center"/>
    </xf>
    <xf numFmtId="49" fontId="10" borderId="30" applyNumberFormat="1" applyFont="1" applyFill="0" applyBorder="1" applyAlignment="1" applyProtection="0">
      <alignment vertical="center"/>
    </xf>
    <xf numFmtId="0" fontId="10" borderId="34" applyNumberFormat="0" applyFont="1" applyFill="0" applyBorder="1" applyAlignment="1" applyProtection="0">
      <alignment horizontal="center" vertical="center"/>
    </xf>
    <xf numFmtId="0" fontId="12" borderId="6" applyNumberFormat="0" applyFont="1" applyFill="0" applyBorder="1" applyAlignment="1" applyProtection="0">
      <alignment horizontal="center" vertical="center"/>
    </xf>
    <xf numFmtId="49" fontId="8" fillId="5" borderId="35" applyNumberFormat="1" applyFont="1" applyFill="1" applyBorder="1" applyAlignment="1" applyProtection="0">
      <alignment horizontal="center" vertical="center" wrapText="1"/>
    </xf>
    <xf numFmtId="0" fontId="8" borderId="36" applyNumberFormat="0" applyFont="1" applyFill="0" applyBorder="1" applyAlignment="1" applyProtection="0">
      <alignment horizontal="center" vertical="center"/>
    </xf>
    <xf numFmtId="49" fontId="7" fillId="4" borderId="37" applyNumberFormat="1" applyFont="1" applyFill="1" applyBorder="1" applyAlignment="1" applyProtection="0">
      <alignment vertical="center"/>
    </xf>
    <xf numFmtId="49" fontId="7" fillId="4" borderId="38" applyNumberFormat="1" applyFont="1" applyFill="1" applyBorder="1" applyAlignment="1" applyProtection="0">
      <alignment vertical="center"/>
    </xf>
    <xf numFmtId="49" fontId="7" fillId="4" borderId="39" applyNumberFormat="1" applyFont="1" applyFill="1" applyBorder="1" applyAlignment="1" applyProtection="0">
      <alignment vertical="center"/>
    </xf>
    <xf numFmtId="49" fontId="10" fillId="5" borderId="40" applyNumberFormat="1" applyFont="1" applyFill="1" applyBorder="1" applyAlignment="1" applyProtection="0">
      <alignment vertical="center" wrapText="1"/>
    </xf>
    <xf numFmtId="0" fontId="10" fillId="5" borderId="7" applyNumberFormat="0" applyFont="1" applyFill="1" applyBorder="1" applyAlignment="1" applyProtection="0">
      <alignment vertical="center" wrapText="1"/>
    </xf>
    <xf numFmtId="0" fontId="10" fillId="5" borderId="41" applyNumberFormat="0" applyFont="1" applyFill="1" applyBorder="1" applyAlignment="1" applyProtection="0">
      <alignment vertical="center" wrapText="1"/>
    </xf>
    <xf numFmtId="0" fontId="10" fillId="5" borderId="9" applyNumberFormat="0" applyFont="1" applyFill="1" applyBorder="1" applyAlignment="1" applyProtection="0">
      <alignment vertical="center" wrapText="1"/>
    </xf>
    <xf numFmtId="0" fontId="13" fillId="5" borderId="42" applyNumberFormat="0" applyFont="1" applyFill="1" applyBorder="1" applyAlignment="1" applyProtection="0">
      <alignment vertical="top"/>
    </xf>
    <xf numFmtId="0" fontId="8" borderId="42" applyNumberFormat="0" applyFont="1" applyFill="0" applyBorder="1" applyAlignment="1" applyProtection="0">
      <alignment vertical="center"/>
    </xf>
    <xf numFmtId="1" fontId="7" borderId="42" applyNumberFormat="1" applyFont="1" applyFill="0" applyBorder="1" applyAlignment="1" applyProtection="0">
      <alignment vertical="center"/>
    </xf>
    <xf numFmtId="0" fontId="13" fillId="5" borderId="42" applyNumberFormat="0" applyFont="1" applyFill="1" applyBorder="1" applyAlignment="1" applyProtection="0">
      <alignment vertical="top" wrapText="1"/>
    </xf>
    <xf numFmtId="49" fontId="8" borderId="6" applyNumberFormat="1" applyFont="1" applyFill="0" applyBorder="1" applyAlignment="1" applyProtection="0">
      <alignment vertical="center"/>
    </xf>
    <xf numFmtId="0" fontId="8" borderId="6" applyNumberFormat="0" applyFont="1" applyFill="0" applyBorder="1" applyAlignment="1" applyProtection="0">
      <alignment vertical="center"/>
    </xf>
    <xf numFmtId="49" fontId="14" fillId="6" borderId="43" applyNumberFormat="1" applyFont="1" applyFill="1" applyBorder="1" applyAlignment="1" applyProtection="0">
      <alignment horizontal="center" vertical="center"/>
    </xf>
    <xf numFmtId="0" fontId="14" fillId="6" borderId="44" applyNumberFormat="0" applyFont="1" applyFill="1" applyBorder="1" applyAlignment="1" applyProtection="0">
      <alignment horizontal="center" vertical="center"/>
    </xf>
    <xf numFmtId="0" fontId="14" fillId="6" borderId="45" applyNumberFormat="0" applyFont="1" applyFill="1" applyBorder="1" applyAlignment="1" applyProtection="0">
      <alignment horizontal="center" vertical="center"/>
    </xf>
    <xf numFmtId="0" fontId="8" borderId="46" applyNumberFormat="0" applyFont="1" applyFill="0" applyBorder="1" applyAlignment="1" applyProtection="0">
      <alignment vertical="center"/>
    </xf>
    <xf numFmtId="49" fontId="8" borderId="47" applyNumberFormat="1" applyFont="1" applyFill="0" applyBorder="1" applyAlignment="1" applyProtection="0">
      <alignment horizontal="center" vertical="center"/>
    </xf>
    <xf numFmtId="0" fontId="8" borderId="48" applyNumberFormat="0" applyFont="1" applyFill="0" applyBorder="1" applyAlignment="1" applyProtection="0">
      <alignment horizontal="center" vertical="center"/>
    </xf>
    <xf numFmtId="0" fontId="8" borderId="49" applyNumberFormat="0" applyFont="1" applyFill="0" applyBorder="1" applyAlignment="1" applyProtection="0">
      <alignment horizontal="center" vertical="center"/>
    </xf>
    <xf numFmtId="49" fontId="8" fillId="5" borderId="50" applyNumberFormat="1" applyFont="1" applyFill="1" applyBorder="1" applyAlignment="1" applyProtection="0">
      <alignment horizontal="center" vertical="center" wrapText="1"/>
    </xf>
    <xf numFmtId="0" fontId="8" fillId="5" borderId="50" applyNumberFormat="0" applyFont="1" applyFill="1" applyBorder="1" applyAlignment="1" applyProtection="0">
      <alignment horizontal="center" vertical="center" wrapText="1"/>
    </xf>
    <xf numFmtId="49" fontId="8" borderId="50" applyNumberFormat="1" applyFont="1" applyFill="0" applyBorder="1" applyAlignment="1" applyProtection="0">
      <alignment horizontal="center" vertical="center"/>
    </xf>
    <xf numFmtId="0" fontId="8" borderId="12" applyNumberFormat="0" applyFont="1" applyFill="0" applyBorder="1" applyAlignment="1" applyProtection="0">
      <alignment horizontal="center" vertical="center"/>
    </xf>
    <xf numFmtId="0" fontId="0" borderId="51" applyNumberFormat="0" applyFont="1" applyFill="0" applyBorder="1" applyAlignment="1" applyProtection="0">
      <alignment vertical="center"/>
    </xf>
    <xf numFmtId="0" fontId="0" borderId="52" applyNumberFormat="0" applyFont="1" applyFill="0" applyBorder="1" applyAlignment="1" applyProtection="0">
      <alignment vertical="center"/>
    </xf>
    <xf numFmtId="0" fontId="8" borderId="53" applyNumberFormat="0" applyFont="1" applyFill="0" applyBorder="1" applyAlignment="1" applyProtection="0">
      <alignment horizontal="center" vertical="center"/>
    </xf>
    <xf numFmtId="0" fontId="0" borderId="54" applyNumberFormat="0" applyFont="1" applyFill="0" applyBorder="1" applyAlignment="1" applyProtection="0">
      <alignment vertical="center"/>
    </xf>
    <xf numFmtId="0" fontId="8" borderId="51" applyNumberFormat="0" applyFont="1" applyFill="0" applyBorder="1" applyAlignment="1" applyProtection="0">
      <alignment vertical="center"/>
    </xf>
    <xf numFmtId="49" fontId="8" borderId="29" applyNumberFormat="1" applyFont="1" applyFill="0" applyBorder="1" applyAlignment="1" applyProtection="0">
      <alignment horizontal="center" vertical="center"/>
    </xf>
    <xf numFmtId="0" fontId="8" borderId="30" applyNumberFormat="0" applyFont="1" applyFill="0" applyBorder="1" applyAlignment="1" applyProtection="0">
      <alignment horizontal="center" vertical="center"/>
    </xf>
    <xf numFmtId="0" fontId="8" borderId="55" applyNumberFormat="0" applyFont="1" applyFill="0" applyBorder="1" applyAlignment="1" applyProtection="0">
      <alignment horizontal="center" vertical="center"/>
    </xf>
    <xf numFmtId="0" fontId="8" borderId="5" applyNumberFormat="0" applyFont="1" applyFill="0" applyBorder="1" applyAlignment="1" applyProtection="0">
      <alignment horizontal="center" vertical="center"/>
    </xf>
    <xf numFmtId="0" fontId="8" borderId="18" applyNumberFormat="0" applyFont="1" applyFill="0" applyBorder="1" applyAlignment="1" applyProtection="0">
      <alignment horizontal="center" vertical="center"/>
    </xf>
    <xf numFmtId="0" fontId="0" borderId="56" applyNumberFormat="0" applyFont="1" applyFill="0" applyBorder="1" applyAlignment="1" applyProtection="0">
      <alignment vertical="center"/>
    </xf>
    <xf numFmtId="49" fontId="8" borderId="27" applyNumberFormat="1" applyFont="1" applyFill="0" applyBorder="1" applyAlignment="1" applyProtection="0">
      <alignment horizontal="center" vertical="center"/>
    </xf>
    <xf numFmtId="49" fontId="8" borderId="34" applyNumberFormat="1" applyFont="1" applyFill="0" applyBorder="1" applyAlignment="1" applyProtection="0">
      <alignment horizontal="center" vertical="center"/>
    </xf>
    <xf numFmtId="0" fontId="0" borderId="57" applyNumberFormat="0" applyFont="1" applyFill="0" applyBorder="1" applyAlignment="1" applyProtection="0">
      <alignment vertical="center"/>
    </xf>
    <xf numFmtId="0" fontId="8" borderId="58" applyNumberFormat="0" applyFont="1" applyFill="0" applyBorder="1" applyAlignment="1" applyProtection="0">
      <alignment vertical="center"/>
    </xf>
    <xf numFmtId="49" fontId="15" fillId="5" borderId="59" applyNumberFormat="1" applyFont="1" applyFill="1" applyBorder="1" applyAlignment="1" applyProtection="0">
      <alignment horizontal="center" vertical="center" wrapText="1"/>
    </xf>
    <xf numFmtId="49" fontId="15" fillId="5" borderId="60" applyNumberFormat="1" applyFont="1" applyFill="1" applyBorder="1" applyAlignment="1" applyProtection="0">
      <alignment horizontal="center" vertical="center" wrapText="1"/>
    </xf>
    <xf numFmtId="0" fontId="15" fillId="5" borderId="61" applyNumberFormat="0" applyFont="1" applyFill="1" applyBorder="1" applyAlignment="1" applyProtection="0">
      <alignment horizontal="center" vertical="center" wrapText="1"/>
    </xf>
    <xf numFmtId="49" fontId="9" fillId="5" borderId="62" applyNumberFormat="1" applyFont="1" applyFill="1" applyBorder="1" applyAlignment="1" applyProtection="0">
      <alignment horizontal="center" vertical="center" wrapText="1"/>
    </xf>
    <xf numFmtId="0" fontId="15" fillId="5" borderId="63" applyNumberFormat="0" applyFont="1" applyFill="1" applyBorder="1" applyAlignment="1" applyProtection="0">
      <alignment horizontal="center" vertical="center" wrapText="1"/>
    </xf>
    <xf numFmtId="0" fontId="15" fillId="5" borderId="59" applyNumberFormat="0" applyFont="1" applyFill="1" applyBorder="1" applyAlignment="1" applyProtection="0">
      <alignment horizontal="center" vertical="center" wrapText="1"/>
    </xf>
    <xf numFmtId="0" fontId="9" fillId="5" borderId="62" applyNumberFormat="0" applyFont="1" applyFill="1" applyBorder="1" applyAlignment="1" applyProtection="0">
      <alignment horizontal="center" vertical="center" wrapText="1"/>
    </xf>
    <xf numFmtId="49" fontId="15" borderId="59" applyNumberFormat="1" applyFont="1" applyFill="0" applyBorder="1" applyAlignment="1" applyProtection="0">
      <alignment horizontal="center" vertical="center"/>
    </xf>
    <xf numFmtId="49" fontId="15" fillId="5" borderId="62" applyNumberFormat="1" applyFont="1" applyFill="1" applyBorder="1" applyAlignment="1" applyProtection="0">
      <alignment horizontal="center" vertical="center" wrapText="1"/>
    </xf>
    <xf numFmtId="0" fontId="15" fillId="5" borderId="62" applyNumberFormat="0" applyFont="1" applyFill="1" applyBorder="1" applyAlignment="1" applyProtection="0">
      <alignment horizontal="center" vertical="center" wrapText="1"/>
    </xf>
    <xf numFmtId="0" fontId="8" borderId="64" applyNumberFormat="0" applyFont="1" applyFill="0" applyBorder="1" applyAlignment="1" applyProtection="0">
      <alignment horizontal="center" vertical="center"/>
    </xf>
    <xf numFmtId="49" fontId="0" borderId="65" applyNumberFormat="1" applyFont="1" applyFill="0" applyBorder="1" applyAlignment="1" applyProtection="0">
      <alignment vertical="center"/>
    </xf>
    <xf numFmtId="0" fontId="0" borderId="65" applyNumberFormat="0" applyFont="1" applyFill="0" applyBorder="1" applyAlignment="1" applyProtection="0">
      <alignment vertical="center"/>
    </xf>
    <xf numFmtId="49" fontId="15" borderId="63" applyNumberFormat="1" applyFont="1" applyFill="0" applyBorder="1" applyAlignment="1" applyProtection="0">
      <alignment horizontal="center" vertical="center"/>
    </xf>
    <xf numFmtId="49" fontId="15" borderId="62" applyNumberFormat="1" applyFont="1" applyFill="0" applyBorder="1" applyAlignment="1" applyProtection="0">
      <alignment horizontal="center" vertical="center"/>
    </xf>
    <xf numFmtId="49" fontId="15" borderId="66" applyNumberFormat="1" applyFont="1" applyFill="0" applyBorder="1" applyAlignment="1" applyProtection="0">
      <alignment horizontal="center" vertical="center"/>
    </xf>
    <xf numFmtId="49" fontId="0" borderId="67" applyNumberFormat="1" applyFont="1" applyFill="0" applyBorder="1" applyAlignment="1" applyProtection="0">
      <alignment horizontal="center" vertical="center"/>
    </xf>
    <xf numFmtId="49" fontId="16" borderId="68" applyNumberFormat="1" applyFont="1" applyFill="0" applyBorder="1" applyAlignment="1" applyProtection="0">
      <alignment horizontal="center" vertical="center"/>
    </xf>
    <xf numFmtId="60" fontId="8" borderId="69" applyNumberFormat="1" applyFont="1" applyFill="0" applyBorder="1" applyAlignment="1" applyProtection="0">
      <alignment horizontal="right" vertical="center"/>
    </xf>
    <xf numFmtId="60" fontId="8" borderId="29" applyNumberFormat="1" applyFont="1" applyFill="0" applyBorder="1" applyAlignment="1" applyProtection="0">
      <alignment horizontal="center" vertical="center"/>
    </xf>
    <xf numFmtId="60" fontId="8" borderId="61" applyNumberFormat="1" applyFont="1" applyFill="0" applyBorder="1" applyAlignment="1" applyProtection="0">
      <alignment horizontal="center" vertical="center"/>
    </xf>
    <xf numFmtId="60" fontId="16" borderId="62" applyNumberFormat="1" applyFont="1" applyFill="0" applyBorder="1" applyAlignment="1" applyProtection="0">
      <alignment vertical="center"/>
    </xf>
    <xf numFmtId="60" fontId="8" borderId="59" applyNumberFormat="1" applyFont="1" applyFill="0" applyBorder="1" applyAlignment="1" applyProtection="0">
      <alignment horizontal="right" vertical="center"/>
    </xf>
    <xf numFmtId="60" fontId="16" borderId="63" applyNumberFormat="1" applyFont="1" applyFill="0" applyBorder="1" applyAlignment="1" applyProtection="0">
      <alignment vertical="center"/>
    </xf>
    <xf numFmtId="60" fontId="16" borderId="59" applyNumberFormat="1" applyFont="1" applyFill="0" applyBorder="1" applyAlignment="1" applyProtection="0">
      <alignment vertical="center"/>
    </xf>
    <xf numFmtId="60" fontId="16" borderId="29" applyNumberFormat="1" applyFont="1" applyFill="0" applyBorder="1" applyAlignment="1" applyProtection="0">
      <alignment vertical="center"/>
    </xf>
    <xf numFmtId="60" fontId="16" borderId="34" applyNumberFormat="1" applyFont="1" applyFill="0" applyBorder="1" applyAlignment="1" applyProtection="0">
      <alignment vertical="center"/>
    </xf>
    <xf numFmtId="49" fontId="0" borderId="70" applyNumberFormat="1" applyFont="1" applyFill="0" applyBorder="1" applyAlignment="1" applyProtection="0">
      <alignment vertical="center"/>
    </xf>
    <xf numFmtId="0" fontId="0" borderId="70" applyNumberFormat="0" applyFont="1" applyFill="0" applyBorder="1" applyAlignment="1" applyProtection="0">
      <alignment vertical="center"/>
    </xf>
    <xf numFmtId="60" fontId="16" borderId="71" applyNumberFormat="1" applyFont="1" applyFill="0" applyBorder="1" applyAlignment="1" applyProtection="0">
      <alignment vertical="center"/>
    </xf>
    <xf numFmtId="60" fontId="16" borderId="72" applyNumberFormat="1" applyFont="1" applyFill="0" applyBorder="1" applyAlignment="1" applyProtection="0">
      <alignment vertical="center"/>
    </xf>
    <xf numFmtId="0" fontId="16" borderId="73" applyNumberFormat="0" applyFont="1" applyFill="0" applyBorder="1" applyAlignment="1" applyProtection="0">
      <alignment vertical="center"/>
    </xf>
    <xf numFmtId="60" fontId="16" borderId="73" applyNumberFormat="1" applyFont="1" applyFill="0" applyBorder="1" applyAlignment="1" applyProtection="0">
      <alignment vertical="center"/>
    </xf>
    <xf numFmtId="0" fontId="16" borderId="71" applyNumberFormat="0" applyFont="1" applyFill="0" applyBorder="1" applyAlignment="1" applyProtection="0">
      <alignment vertical="center"/>
    </xf>
    <xf numFmtId="0" fontId="16" borderId="74" applyNumberFormat="0" applyFont="1" applyFill="0" applyBorder="1" applyAlignment="1" applyProtection="0">
      <alignment vertical="center"/>
    </xf>
    <xf numFmtId="59" fontId="0" borderId="75" applyNumberFormat="1" applyFont="1" applyFill="0" applyBorder="1" applyAlignment="1" applyProtection="0">
      <alignment vertical="center"/>
    </xf>
    <xf numFmtId="0" fontId="0" borderId="42" applyNumberFormat="0" applyFont="1" applyFill="0" applyBorder="1" applyAlignment="1" applyProtection="0">
      <alignment vertical="center"/>
    </xf>
    <xf numFmtId="49" fontId="16" borderId="76" applyNumberFormat="1" applyFont="1" applyFill="0" applyBorder="1" applyAlignment="1" applyProtection="0">
      <alignment horizontal="center" vertical="center"/>
    </xf>
    <xf numFmtId="60" fontId="16" borderId="70" applyNumberFormat="1" applyFont="1" applyFill="0" applyBorder="1" applyAlignment="1" applyProtection="0">
      <alignment vertical="center"/>
    </xf>
    <xf numFmtId="60" fontId="16" borderId="40" applyNumberFormat="1" applyFont="1" applyFill="0" applyBorder="1" applyAlignment="1" applyProtection="0">
      <alignment horizontal="center" vertical="center"/>
    </xf>
    <xf numFmtId="60" fontId="16" borderId="36" applyNumberFormat="1" applyFont="1" applyFill="0" applyBorder="1" applyAlignment="1" applyProtection="0">
      <alignment horizontal="center" vertical="center"/>
    </xf>
    <xf numFmtId="60" fontId="16" borderId="77" applyNumberFormat="1" applyFont="1" applyFill="0" applyBorder="1" applyAlignment="1" applyProtection="0">
      <alignment horizontal="center" vertical="center"/>
    </xf>
    <xf numFmtId="60" fontId="16" borderId="40" applyNumberFormat="1" applyFont="1" applyFill="0" applyBorder="1" applyAlignment="1" applyProtection="0">
      <alignment vertical="center"/>
    </xf>
    <xf numFmtId="0" fontId="16" borderId="42" applyNumberFormat="0" applyFont="1" applyFill="0" applyBorder="1" applyAlignment="1" applyProtection="0">
      <alignment horizontal="right" vertical="center"/>
    </xf>
    <xf numFmtId="0" fontId="6" borderId="1" applyNumberFormat="0" applyFont="1" applyFill="0" applyBorder="1" applyAlignment="1" applyProtection="0">
      <alignment horizontal="right" vertical="center"/>
    </xf>
    <xf numFmtId="0" fontId="16" borderId="1" applyNumberFormat="0" applyFont="1" applyFill="0" applyBorder="1" applyAlignment="1" applyProtection="0">
      <alignment horizontal="right" vertical="center"/>
    </xf>
    <xf numFmtId="0" fontId="17" borderId="1" applyNumberFormat="0" applyFont="1" applyFill="0" applyBorder="1" applyAlignment="1" applyProtection="0">
      <alignment horizontal="right" vertical="center"/>
    </xf>
    <xf numFmtId="0" fontId="18" borderId="1" applyNumberFormat="0" applyFont="1" applyFill="0" applyBorder="1" applyAlignment="1" applyProtection="0">
      <alignment vertical="center"/>
    </xf>
    <xf numFmtId="0" fontId="13" fillId="5" borderId="1" applyNumberFormat="0" applyFont="1" applyFill="1" applyBorder="1" applyAlignment="1" applyProtection="0">
      <alignment vertical="top"/>
    </xf>
    <xf numFmtId="0" fontId="8" borderId="78" applyNumberFormat="0" applyFont="1" applyFill="0" applyBorder="1" applyAlignment="1" applyProtection="0">
      <alignment vertical="center"/>
    </xf>
    <xf numFmtId="0" fontId="17" borderId="6" applyNumberFormat="0" applyFont="1" applyFill="0" applyBorder="1" applyAlignment="1" applyProtection="0">
      <alignment horizontal="right" vertical="center"/>
    </xf>
    <xf numFmtId="0" fontId="0" borderId="79" applyNumberFormat="0" applyFont="1" applyFill="0" applyBorder="1" applyAlignment="1" applyProtection="0">
      <alignment vertical="center"/>
    </xf>
    <xf numFmtId="49" fontId="18" fillId="7" borderId="80" applyNumberFormat="1" applyFont="1" applyFill="1" applyBorder="1" applyAlignment="1" applyProtection="0">
      <alignment horizontal="left" vertical="center" wrapText="1"/>
    </xf>
    <xf numFmtId="0" fontId="18" fillId="7" borderId="80" applyNumberFormat="0" applyFont="1" applyFill="1" applyBorder="1" applyAlignment="1" applyProtection="0">
      <alignment horizontal="left" vertical="center" wrapText="1"/>
    </xf>
    <xf numFmtId="0" fontId="8" borderId="81" applyNumberFormat="0" applyFont="1" applyFill="0" applyBorder="1" applyAlignment="1" applyProtection="0">
      <alignment vertical="center"/>
    </xf>
    <xf numFmtId="49" fontId="8" borderId="8" applyNumberFormat="1" applyFont="1" applyFill="0" applyBorder="1" applyAlignment="1" applyProtection="0">
      <alignment horizontal="center" vertical="center"/>
    </xf>
    <xf numFmtId="0" fontId="8" borderId="9" applyNumberFormat="0" applyFont="1" applyFill="0" applyBorder="1" applyAlignment="1" applyProtection="0">
      <alignment horizontal="center" vertical="center"/>
    </xf>
    <xf numFmtId="0" fontId="8" borderId="82" applyNumberFormat="0" applyFont="1" applyFill="0" applyBorder="1" applyAlignment="1" applyProtection="0">
      <alignment horizontal="center" vertical="center"/>
    </xf>
    <xf numFmtId="59" fontId="19" borderId="83" applyNumberFormat="1" applyFont="1" applyFill="0" applyBorder="1" applyAlignment="1" applyProtection="0">
      <alignment horizontal="center" vertical="center"/>
    </xf>
    <xf numFmtId="59" fontId="19" borderId="9" applyNumberFormat="1" applyFont="1" applyFill="0" applyBorder="1" applyAlignment="1" applyProtection="0">
      <alignment horizontal="center" vertical="center"/>
    </xf>
    <xf numFmtId="59" fontId="19" borderId="10" applyNumberFormat="1" applyFont="1" applyFill="0" applyBorder="1" applyAlignment="1" applyProtection="0">
      <alignment horizontal="center" vertical="center"/>
    </xf>
    <xf numFmtId="0" fontId="0" borderId="84" applyNumberFormat="0" applyFont="1" applyFill="0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49" fontId="12" borderId="6" applyNumberFormat="1" applyFont="1" applyFill="0" applyBorder="1" applyAlignment="1" applyProtection="0">
      <alignment vertical="center"/>
    </xf>
    <xf numFmtId="1" fontId="20" borderId="6" applyNumberFormat="1" applyFont="1" applyFill="0" applyBorder="1" applyAlignment="1" applyProtection="0">
      <alignment horizontal="center" vertical="center"/>
    </xf>
    <xf numFmtId="1" fontId="21" borderId="6" applyNumberFormat="1" applyFont="1" applyFill="0" applyBorder="1" applyAlignment="1" applyProtection="0">
      <alignment vertical="center"/>
    </xf>
    <xf numFmtId="0" fontId="8" borderId="25" applyNumberFormat="0" applyFont="1" applyFill="0" applyBorder="1" applyAlignment="1" applyProtection="0">
      <alignment vertical="center"/>
    </xf>
    <xf numFmtId="0" fontId="11" borderId="8" applyNumberFormat="0" applyFont="1" applyFill="0" applyBorder="1" applyAlignment="1" applyProtection="0">
      <alignment horizontal="left" vertical="center"/>
    </xf>
    <xf numFmtId="0" fontId="11" borderId="10" applyNumberFormat="0" applyFont="1" applyFill="0" applyBorder="1" applyAlignment="1" applyProtection="0">
      <alignment horizontal="center" vertical="center"/>
    </xf>
    <xf numFmtId="49" fontId="22" borderId="8" applyNumberFormat="1" applyFont="1" applyFill="0" applyBorder="1" applyAlignment="1" applyProtection="0">
      <alignment horizontal="left" vertical="center"/>
    </xf>
    <xf numFmtId="0" fontId="22" borderId="9" applyNumberFormat="0" applyFont="1" applyFill="0" applyBorder="1" applyAlignment="1" applyProtection="0">
      <alignment horizontal="left" vertical="center"/>
    </xf>
    <xf numFmtId="0" fontId="0" fillId="5" borderId="1" applyNumberFormat="0" applyFont="1" applyFill="1" applyBorder="1" applyAlignment="1" applyProtection="0">
      <alignment vertical="center"/>
    </xf>
    <xf numFmtId="49" fontId="23" fillId="5" borderId="46" applyNumberFormat="1" applyFont="1" applyFill="1" applyBorder="1" applyAlignment="1" applyProtection="0">
      <alignment horizontal="center" vertical="bottom"/>
    </xf>
    <xf numFmtId="49" fontId="24" fillId="5" borderId="85" applyNumberFormat="1" applyFont="1" applyFill="1" applyBorder="1" applyAlignment="1" applyProtection="0">
      <alignment horizontal="center" vertical="bottom"/>
    </xf>
    <xf numFmtId="49" fontId="25" fillId="5" borderId="85" applyNumberFormat="1" applyFont="1" applyFill="1" applyBorder="1" applyAlignment="1" applyProtection="0">
      <alignment horizontal="center" vertical="bottom" wrapText="1"/>
    </xf>
    <xf numFmtId="49" fontId="23" borderId="47" applyNumberFormat="1" applyFont="1" applyFill="0" applyBorder="1" applyAlignment="1" applyProtection="0">
      <alignment horizontal="center" vertical="center"/>
    </xf>
    <xf numFmtId="1" fontId="23" borderId="49" applyNumberFormat="1" applyFont="1" applyFill="0" applyBorder="1" applyAlignment="1" applyProtection="0">
      <alignment horizontal="center" vertical="center"/>
    </xf>
    <xf numFmtId="49" fontId="23" fillId="5" borderId="85" applyNumberFormat="1" applyFont="1" applyFill="1" applyBorder="1" applyAlignment="1" applyProtection="0">
      <alignment horizontal="center" vertical="bottom"/>
    </xf>
    <xf numFmtId="49" fontId="23" borderId="85" applyNumberFormat="1" applyFont="1" applyFill="0" applyBorder="1" applyAlignment="1" applyProtection="0">
      <alignment horizontal="center" vertical="center"/>
    </xf>
    <xf numFmtId="49" fontId="23" fillId="5" borderId="86" applyNumberFormat="1" applyFont="1" applyFill="1" applyBorder="1" applyAlignment="1" applyProtection="0">
      <alignment horizontal="center" vertical="bottom"/>
    </xf>
    <xf numFmtId="1" fontId="23" borderId="87" applyNumberFormat="1" applyFont="1" applyFill="0" applyBorder="1" applyAlignment="1" applyProtection="0">
      <alignment horizontal="center" vertical="center"/>
    </xf>
    <xf numFmtId="49" fontId="23" fillId="5" borderId="48" applyNumberFormat="1" applyFont="1" applyFill="1" applyBorder="1" applyAlignment="1" applyProtection="0">
      <alignment horizontal="center" vertical="bottom"/>
    </xf>
    <xf numFmtId="49" fontId="23" fillId="5" borderId="53" applyNumberFormat="1" applyFont="1" applyFill="1" applyBorder="1" applyAlignment="1" applyProtection="0">
      <alignment horizontal="center" vertical="bottom"/>
    </xf>
    <xf numFmtId="49" fontId="23" fillId="5" borderId="88" applyNumberFormat="1" applyFont="1" applyFill="1" applyBorder="1" applyAlignment="1" applyProtection="0">
      <alignment horizontal="center" vertical="bottom"/>
    </xf>
    <xf numFmtId="0" fontId="8" borderId="13" applyNumberFormat="0" applyFont="1" applyFill="0" applyBorder="1" applyAlignment="1" applyProtection="0">
      <alignment vertical="center"/>
    </xf>
    <xf numFmtId="49" fontId="11" fillId="5" borderId="89" applyNumberFormat="1" applyFont="1" applyFill="1" applyBorder="1" applyAlignment="1" applyProtection="0">
      <alignment horizontal="center" vertical="top"/>
    </xf>
    <xf numFmtId="49" fontId="15" fillId="5" borderId="90" applyNumberFormat="1" applyFont="1" applyFill="1" applyBorder="1" applyAlignment="1" applyProtection="0">
      <alignment horizontal="center" vertical="top"/>
    </xf>
    <xf numFmtId="49" fontId="25" fillId="5" borderId="90" applyNumberFormat="1" applyFont="1" applyFill="1" applyBorder="1" applyAlignment="1" applyProtection="0">
      <alignment horizontal="center" vertical="top"/>
    </xf>
    <xf numFmtId="49" fontId="11" borderId="71" applyNumberFormat="1" applyFont="1" applyFill="0" applyBorder="1" applyAlignment="1" applyProtection="0">
      <alignment horizontal="center" vertical="center"/>
    </xf>
    <xf numFmtId="49" fontId="23" borderId="73" applyNumberFormat="1" applyFont="1" applyFill="0" applyBorder="1" applyAlignment="1" applyProtection="0">
      <alignment horizontal="center" vertical="center"/>
    </xf>
    <xf numFmtId="49" fontId="23" borderId="71" applyNumberFormat="1" applyFont="1" applyFill="0" applyBorder="1" applyAlignment="1" applyProtection="0">
      <alignment horizontal="center" vertical="center"/>
    </xf>
    <xf numFmtId="49" fontId="23" fillId="5" borderId="90" applyNumberFormat="1" applyFont="1" applyFill="1" applyBorder="1" applyAlignment="1" applyProtection="0">
      <alignment horizontal="center" vertical="top"/>
    </xf>
    <xf numFmtId="1" fontId="23" borderId="90" applyNumberFormat="1" applyFont="1" applyFill="0" applyBorder="1" applyAlignment="1" applyProtection="0">
      <alignment horizontal="center" vertical="center"/>
    </xf>
    <xf numFmtId="49" fontId="24" fillId="5" borderId="90" applyNumberFormat="1" applyFont="1" applyFill="1" applyBorder="1" applyAlignment="1" applyProtection="0">
      <alignment horizontal="center" vertical="top"/>
    </xf>
    <xf numFmtId="49" fontId="23" fillId="5" borderId="91" applyNumberFormat="1" applyFont="1" applyFill="1" applyBorder="1" applyAlignment="1" applyProtection="0">
      <alignment horizontal="center" vertical="top"/>
    </xf>
    <xf numFmtId="49" fontId="23" borderId="76" applyNumberFormat="1" applyFont="1" applyFill="0" applyBorder="1" applyAlignment="1" applyProtection="0">
      <alignment horizontal="center" vertical="center"/>
    </xf>
    <xf numFmtId="49" fontId="23" borderId="70" applyNumberFormat="1" applyFont="1" applyFill="0" applyBorder="1" applyAlignment="1" applyProtection="0">
      <alignment horizontal="center" vertical="center"/>
    </xf>
    <xf numFmtId="49" fontId="26" borderId="70" applyNumberFormat="1" applyFont="1" applyFill="0" applyBorder="1" applyAlignment="1" applyProtection="0">
      <alignment horizontal="center" vertical="center"/>
    </xf>
    <xf numFmtId="49" fontId="23" borderId="92" applyNumberFormat="1" applyFont="1" applyFill="0" applyBorder="1" applyAlignment="1" applyProtection="0">
      <alignment horizontal="center" vertical="center"/>
    </xf>
    <xf numFmtId="49" fontId="23" borderId="93" applyNumberFormat="1" applyFont="1" applyFill="0" applyBorder="1" applyAlignment="1" applyProtection="0">
      <alignment horizontal="center" vertical="center"/>
    </xf>
    <xf numFmtId="49" fontId="23" borderId="94" applyNumberFormat="1" applyFont="1" applyFill="0" applyBorder="1" applyAlignment="1" applyProtection="0">
      <alignment horizontal="center" vertical="center"/>
    </xf>
    <xf numFmtId="1" fontId="23" borderId="94" applyNumberFormat="1" applyFont="1" applyFill="0" applyBorder="1" applyAlignment="1" applyProtection="0">
      <alignment horizontal="center" vertical="center"/>
    </xf>
    <xf numFmtId="49" fontId="23" borderId="95" applyNumberFormat="1" applyFont="1" applyFill="0" applyBorder="1" applyAlignment="1" applyProtection="0">
      <alignment vertical="center"/>
    </xf>
    <xf numFmtId="49" fontId="23" borderId="96" applyNumberFormat="1" applyFont="1" applyFill="0" applyBorder="1" applyAlignment="1" applyProtection="0">
      <alignment horizontal="left" vertical="center"/>
    </xf>
    <xf numFmtId="49" fontId="23" borderId="95" applyNumberFormat="1" applyFont="1" applyFill="0" applyBorder="1" applyAlignment="1" applyProtection="0">
      <alignment horizontal="left" vertical="center"/>
    </xf>
    <xf numFmtId="49" fontId="23" borderId="96" applyNumberFormat="1" applyFont="1" applyFill="0" applyBorder="1" applyAlignment="1" applyProtection="0">
      <alignment vertical="center"/>
    </xf>
    <xf numFmtId="49" fontId="23" borderId="97" applyNumberFormat="1" applyFont="1" applyFill="0" applyBorder="1" applyAlignment="1" applyProtection="0">
      <alignment horizontal="center" vertical="center"/>
    </xf>
    <xf numFmtId="49" fontId="27" borderId="94" applyNumberFormat="1" applyFont="1" applyFill="0" applyBorder="1" applyAlignment="1" applyProtection="0">
      <alignment vertical="center"/>
    </xf>
    <xf numFmtId="49" fontId="23" borderId="97" applyNumberFormat="1" applyFont="1" applyFill="0" applyBorder="1" applyAlignment="1" applyProtection="0">
      <alignment vertical="center"/>
    </xf>
    <xf numFmtId="0" fontId="0" borderId="1" applyNumberFormat="0" applyFont="1" applyFill="0" applyBorder="1" applyAlignment="1" applyProtection="0">
      <alignment horizontal="center" vertical="center"/>
    </xf>
    <xf numFmtId="1" fontId="23" borderId="98" applyNumberFormat="1" applyFont="1" applyFill="0" applyBorder="1" applyAlignment="1" applyProtection="0">
      <alignment vertical="center"/>
    </xf>
    <xf numFmtId="49" fontId="23" fillId="4" borderId="99" applyNumberFormat="1" applyFont="1" applyFill="1" applyBorder="1" applyAlignment="1" applyProtection="0">
      <alignment horizontal="center" vertical="center"/>
    </xf>
    <xf numFmtId="49" fontId="23" borderId="99" applyNumberFormat="1" applyFont="1" applyFill="0" applyBorder="1" applyAlignment="1" applyProtection="0">
      <alignment horizontal="center" vertical="center"/>
    </xf>
    <xf numFmtId="49" fontId="23" fillId="4" borderId="100" applyNumberFormat="1" applyFont="1" applyFill="1" applyBorder="1" applyAlignment="1" applyProtection="0">
      <alignment vertical="center"/>
    </xf>
    <xf numFmtId="49" fontId="23" fillId="4" borderId="101" applyNumberFormat="1" applyFont="1" applyFill="1" applyBorder="1" applyAlignment="1" applyProtection="0">
      <alignment horizontal="left" vertical="center"/>
    </xf>
    <xf numFmtId="49" fontId="23" fillId="4" borderId="100" applyNumberFormat="1" applyFont="1" applyFill="1" applyBorder="1" applyAlignment="1" applyProtection="0">
      <alignment horizontal="left" vertical="center"/>
    </xf>
    <xf numFmtId="49" fontId="23" fillId="4" borderId="101" applyNumberFormat="1" applyFont="1" applyFill="1" applyBorder="1" applyAlignment="1" applyProtection="0">
      <alignment vertical="center"/>
    </xf>
    <xf numFmtId="0" fontId="23" fillId="4" borderId="102" applyNumberFormat="0" applyFont="1" applyFill="1" applyBorder="1" applyAlignment="1" applyProtection="0">
      <alignment horizontal="center" vertical="center"/>
    </xf>
    <xf numFmtId="49" fontId="23" borderId="98" applyNumberFormat="1" applyFont="1" applyFill="0" applyBorder="1" applyAlignment="1" applyProtection="0">
      <alignment horizontal="center" vertical="center"/>
    </xf>
    <xf numFmtId="0" fontId="23" fillId="4" borderId="99" applyNumberFormat="0" applyFont="1" applyFill="1" applyBorder="1" applyAlignment="1" applyProtection="0">
      <alignment horizontal="center" vertical="center"/>
    </xf>
    <xf numFmtId="49" fontId="27" fillId="4" borderId="99" applyNumberFormat="1" applyFont="1" applyFill="1" applyBorder="1" applyAlignment="1" applyProtection="0">
      <alignment vertical="center"/>
    </xf>
    <xf numFmtId="49" fontId="23" fillId="4" borderId="102" applyNumberFormat="1" applyFont="1" applyFill="1" applyBorder="1" applyAlignment="1" applyProtection="0">
      <alignment vertical="center"/>
    </xf>
    <xf numFmtId="0" fontId="23" fillId="4" borderId="98" applyNumberFormat="0" applyFont="1" applyFill="1" applyBorder="1" applyAlignment="1" applyProtection="0">
      <alignment horizontal="center" vertical="center"/>
    </xf>
    <xf numFmtId="49" fontId="28" fillId="5" borderId="1" applyNumberFormat="1" applyFont="1" applyFill="1" applyBorder="1" applyAlignment="1" applyProtection="0">
      <alignment horizontal="center" vertical="center"/>
    </xf>
    <xf numFmtId="1" fontId="23" borderId="103" applyNumberFormat="1" applyFont="1" applyFill="0" applyBorder="1" applyAlignment="1" applyProtection="0">
      <alignment vertical="center"/>
    </xf>
    <xf numFmtId="49" fontId="23" fillId="4" borderId="104" applyNumberFormat="1" applyFont="1" applyFill="1" applyBorder="1" applyAlignment="1" applyProtection="0">
      <alignment horizontal="center" vertical="center"/>
    </xf>
    <xf numFmtId="49" fontId="23" borderId="104" applyNumberFormat="1" applyFont="1" applyFill="0" applyBorder="1" applyAlignment="1" applyProtection="0">
      <alignment horizontal="center" vertical="center"/>
    </xf>
    <xf numFmtId="49" fontId="23" fillId="4" borderId="105" applyNumberFormat="1" applyFont="1" applyFill="1" applyBorder="1" applyAlignment="1" applyProtection="0">
      <alignment vertical="center"/>
    </xf>
    <xf numFmtId="49" fontId="23" fillId="4" borderId="106" applyNumberFormat="1" applyFont="1" applyFill="1" applyBorder="1" applyAlignment="1" applyProtection="0">
      <alignment horizontal="left" vertical="center"/>
    </xf>
    <xf numFmtId="49" fontId="23" fillId="4" borderId="105" applyNumberFormat="1" applyFont="1" applyFill="1" applyBorder="1" applyAlignment="1" applyProtection="0">
      <alignment horizontal="left" vertical="center"/>
    </xf>
    <xf numFmtId="49" fontId="23" fillId="4" borderId="106" applyNumberFormat="1" applyFont="1" applyFill="1" applyBorder="1" applyAlignment="1" applyProtection="0">
      <alignment vertical="center"/>
    </xf>
    <xf numFmtId="0" fontId="23" fillId="4" borderId="107" applyNumberFormat="0" applyFont="1" applyFill="1" applyBorder="1" applyAlignment="1" applyProtection="0">
      <alignment horizontal="center" vertical="center"/>
    </xf>
    <xf numFmtId="49" fontId="23" borderId="103" applyNumberFormat="1" applyFont="1" applyFill="0" applyBorder="1" applyAlignment="1" applyProtection="0">
      <alignment horizontal="center" vertical="center"/>
    </xf>
    <xf numFmtId="0" fontId="23" fillId="4" borderId="104" applyNumberFormat="0" applyFont="1" applyFill="1" applyBorder="1" applyAlignment="1" applyProtection="0">
      <alignment horizontal="center" vertical="center"/>
    </xf>
    <xf numFmtId="49" fontId="27" fillId="4" borderId="104" applyNumberFormat="1" applyFont="1" applyFill="1" applyBorder="1" applyAlignment="1" applyProtection="0">
      <alignment vertical="center"/>
    </xf>
    <xf numFmtId="49" fontId="23" fillId="4" borderId="107" applyNumberFormat="1" applyFont="1" applyFill="1" applyBorder="1" applyAlignment="1" applyProtection="0">
      <alignment vertical="center"/>
    </xf>
    <xf numFmtId="0" fontId="23" fillId="4" borderId="103" applyNumberFormat="0" applyFont="1" applyFill="1" applyBorder="1" applyAlignment="1" applyProtection="0">
      <alignment horizontal="center" vertical="center"/>
    </xf>
    <xf numFmtId="1" fontId="23" borderId="108" applyNumberFormat="1" applyFont="1" applyFill="0" applyBorder="1" applyAlignment="1" applyProtection="0">
      <alignment vertical="center"/>
    </xf>
    <xf numFmtId="49" fontId="23" fillId="4" borderId="109" applyNumberFormat="1" applyFont="1" applyFill="1" applyBorder="1" applyAlignment="1" applyProtection="0">
      <alignment horizontal="center" vertical="center"/>
    </xf>
    <xf numFmtId="49" fontId="23" borderId="109" applyNumberFormat="1" applyFont="1" applyFill="0" applyBorder="1" applyAlignment="1" applyProtection="0">
      <alignment horizontal="center" vertical="center"/>
    </xf>
    <xf numFmtId="49" fontId="23" fillId="4" borderId="110" applyNumberFormat="1" applyFont="1" applyFill="1" applyBorder="1" applyAlignment="1" applyProtection="0">
      <alignment vertical="center"/>
    </xf>
    <xf numFmtId="49" fontId="23" fillId="4" borderId="111" applyNumberFormat="1" applyFont="1" applyFill="1" applyBorder="1" applyAlignment="1" applyProtection="0">
      <alignment horizontal="left" vertical="center"/>
    </xf>
    <xf numFmtId="49" fontId="23" fillId="4" borderId="110" applyNumberFormat="1" applyFont="1" applyFill="1" applyBorder="1" applyAlignment="1" applyProtection="0">
      <alignment horizontal="left" vertical="center"/>
    </xf>
    <xf numFmtId="49" fontId="23" fillId="4" borderId="111" applyNumberFormat="1" applyFont="1" applyFill="1" applyBorder="1" applyAlignment="1" applyProtection="0">
      <alignment vertical="center"/>
    </xf>
    <xf numFmtId="49" fontId="23" borderId="108" applyNumberFormat="1" applyFont="1" applyFill="0" applyBorder="1" applyAlignment="1" applyProtection="0">
      <alignment horizontal="center" vertical="center"/>
    </xf>
    <xf numFmtId="49" fontId="27" fillId="4" borderId="109" applyNumberFormat="1" applyFont="1" applyFill="1" applyBorder="1" applyAlignment="1" applyProtection="0">
      <alignment vertical="center"/>
    </xf>
    <xf numFmtId="49" fontId="23" fillId="4" borderId="112" applyNumberFormat="1" applyFont="1" applyFill="1" applyBorder="1" applyAlignment="1" applyProtection="0">
      <alignment vertical="center"/>
    </xf>
    <xf numFmtId="1" fontId="23" borderId="113" applyNumberFormat="1" applyFont="1" applyFill="0" applyBorder="1" applyAlignment="1" applyProtection="0">
      <alignment vertical="center"/>
    </xf>
    <xf numFmtId="49" fontId="23" fillId="4" borderId="114" applyNumberFormat="1" applyFont="1" applyFill="1" applyBorder="1" applyAlignment="1" applyProtection="0">
      <alignment horizontal="center" vertical="center"/>
    </xf>
    <xf numFmtId="49" fontId="23" borderId="114" applyNumberFormat="1" applyFont="1" applyFill="0" applyBorder="1" applyAlignment="1" applyProtection="0">
      <alignment horizontal="center" vertical="center"/>
    </xf>
    <xf numFmtId="49" fontId="23" fillId="4" borderId="115" applyNumberFormat="1" applyFont="1" applyFill="1" applyBorder="1" applyAlignment="1" applyProtection="0">
      <alignment vertical="center"/>
    </xf>
    <xf numFmtId="49" fontId="23" fillId="4" borderId="116" applyNumberFormat="1" applyFont="1" applyFill="1" applyBorder="1" applyAlignment="1" applyProtection="0">
      <alignment horizontal="left" vertical="center"/>
    </xf>
    <xf numFmtId="49" fontId="23" fillId="4" borderId="115" applyNumberFormat="1" applyFont="1" applyFill="1" applyBorder="1" applyAlignment="1" applyProtection="0">
      <alignment horizontal="left" vertical="center"/>
    </xf>
    <xf numFmtId="49" fontId="23" fillId="4" borderId="116" applyNumberFormat="1" applyFont="1" applyFill="1" applyBorder="1" applyAlignment="1" applyProtection="0">
      <alignment vertical="center"/>
    </xf>
    <xf numFmtId="49" fontId="23" borderId="113" applyNumberFormat="1" applyFont="1" applyFill="0" applyBorder="1" applyAlignment="1" applyProtection="0">
      <alignment horizontal="center" vertical="center"/>
    </xf>
    <xf numFmtId="49" fontId="27" fillId="4" borderId="114" applyNumberFormat="1" applyFont="1" applyFill="1" applyBorder="1" applyAlignment="1" applyProtection="0">
      <alignment vertical="center"/>
    </xf>
    <xf numFmtId="49" fontId="23" fillId="4" borderId="117" applyNumberFormat="1" applyFont="1" applyFill="1" applyBorder="1" applyAlignment="1" applyProtection="0">
      <alignment vertical="center"/>
    </xf>
    <xf numFmtId="49" fontId="0" fillId="5" borderId="1" applyNumberFormat="1" applyFont="1" applyFill="1" applyBorder="1" applyAlignment="1" applyProtection="0">
      <alignment vertical="center"/>
    </xf>
    <xf numFmtId="1" fontId="23" borderId="118" applyNumberFormat="1" applyFont="1" applyFill="0" applyBorder="1" applyAlignment="1" applyProtection="0">
      <alignment vertical="center"/>
    </xf>
    <xf numFmtId="49" fontId="23" fillId="4" borderId="119" applyNumberFormat="1" applyFont="1" applyFill="1" applyBorder="1" applyAlignment="1" applyProtection="0">
      <alignment horizontal="center" vertical="center"/>
    </xf>
    <xf numFmtId="49" fontId="23" borderId="119" applyNumberFormat="1" applyFont="1" applyFill="0" applyBorder="1" applyAlignment="1" applyProtection="0">
      <alignment horizontal="center" vertical="center"/>
    </xf>
    <xf numFmtId="49" fontId="23" fillId="4" borderId="120" applyNumberFormat="1" applyFont="1" applyFill="1" applyBorder="1" applyAlignment="1" applyProtection="0">
      <alignment vertical="center"/>
    </xf>
    <xf numFmtId="49" fontId="23" fillId="4" borderId="121" applyNumberFormat="1" applyFont="1" applyFill="1" applyBorder="1" applyAlignment="1" applyProtection="0">
      <alignment horizontal="left" vertical="center"/>
    </xf>
    <xf numFmtId="49" fontId="23" fillId="4" borderId="120" applyNumberFormat="1" applyFont="1" applyFill="1" applyBorder="1" applyAlignment="1" applyProtection="0">
      <alignment horizontal="left" vertical="center"/>
    </xf>
    <xf numFmtId="49" fontId="23" fillId="4" borderId="121" applyNumberFormat="1" applyFont="1" applyFill="1" applyBorder="1" applyAlignment="1" applyProtection="0">
      <alignment vertical="center"/>
    </xf>
    <xf numFmtId="49" fontId="23" borderId="118" applyNumberFormat="1" applyFont="1" applyFill="0" applyBorder="1" applyAlignment="1" applyProtection="0">
      <alignment horizontal="center" vertical="center"/>
    </xf>
    <xf numFmtId="0" fontId="23" fillId="4" borderId="119" applyNumberFormat="0" applyFont="1" applyFill="1" applyBorder="1" applyAlignment="1" applyProtection="0">
      <alignment horizontal="center" vertical="center"/>
    </xf>
    <xf numFmtId="49" fontId="27" fillId="4" borderId="119" applyNumberFormat="1" applyFont="1" applyFill="1" applyBorder="1" applyAlignment="1" applyProtection="0">
      <alignment vertical="center"/>
    </xf>
    <xf numFmtId="49" fontId="23" fillId="4" borderId="122" applyNumberFormat="1" applyFont="1" applyFill="1" applyBorder="1" applyAlignment="1" applyProtection="0">
      <alignment vertical="center"/>
    </xf>
    <xf numFmtId="0" fontId="23" fillId="4" borderId="118" applyNumberFormat="0" applyFont="1" applyFill="1" applyBorder="1" applyAlignment="1" applyProtection="0">
      <alignment horizontal="center" vertical="center"/>
    </xf>
    <xf numFmtId="49" fontId="0" borderId="9" applyNumberFormat="1" applyFont="1" applyFill="0" applyBorder="1" applyAlignment="1" applyProtection="0">
      <alignment horizontal="center" vertical="center"/>
    </xf>
    <xf numFmtId="0" fontId="0" borderId="123" applyNumberFormat="0" applyFont="1" applyFill="0" applyBorder="1" applyAlignment="1" applyProtection="0">
      <alignment vertical="center"/>
    </xf>
    <xf numFmtId="49" fontId="8" borderId="9" applyNumberFormat="1" applyFont="1" applyFill="0" applyBorder="1" applyAlignment="1" applyProtection="0">
      <alignment horizontal="center" vertical="center"/>
    </xf>
    <xf numFmtId="49" fontId="0" borderId="6" applyNumberFormat="1" applyFont="1" applyFill="0" applyBorder="1" applyAlignment="1" applyProtection="0">
      <alignment vertical="center"/>
    </xf>
    <xf numFmtId="0" fontId="8" borderId="124" applyNumberFormat="1" applyFont="1" applyFill="0" applyBorder="1" applyAlignment="1" applyProtection="0">
      <alignment horizontal="center" vertical="center"/>
    </xf>
    <xf numFmtId="0" fontId="0" borderId="1" applyNumberFormat="1" applyFont="1" applyFill="0" applyBorder="1" applyAlignment="1" applyProtection="0">
      <alignment vertical="center"/>
    </xf>
    <xf numFmtId="0" fontId="0" borderId="18" applyNumberFormat="0" applyFont="1" applyFill="0" applyBorder="1" applyAlignment="1" applyProtection="0">
      <alignment vertical="center"/>
    </xf>
    <xf numFmtId="0" fontId="0" borderId="124" applyNumberFormat="1" applyFont="1" applyFill="0" applyBorder="1" applyAlignment="1" applyProtection="0">
      <alignment vertical="center"/>
    </xf>
    <xf numFmtId="1" fontId="0" borderId="124" applyNumberFormat="1" applyFont="1" applyFill="0" applyBorder="1" applyAlignment="1" applyProtection="0">
      <alignment vertical="center"/>
    </xf>
    <xf numFmtId="0" fontId="0" borderId="125" applyNumberFormat="1" applyFont="1" applyFill="0" applyBorder="1" applyAlignment="1" applyProtection="0">
      <alignment vertical="center"/>
    </xf>
    <xf numFmtId="0" fontId="0" borderId="126" applyNumberFormat="1" applyFont="1" applyFill="0" applyBorder="1" applyAlignment="1" applyProtection="0">
      <alignment vertical="center"/>
    </xf>
    <xf numFmtId="0" fontId="0" borderId="127" applyNumberFormat="0" applyFont="1" applyFill="0" applyBorder="1" applyAlignment="1" applyProtection="0">
      <alignment vertical="center"/>
    </xf>
    <xf numFmtId="0" fontId="0" fillId="5" borderId="13" applyNumberFormat="0" applyFont="1" applyFill="1" applyBorder="1" applyAlignment="1" applyProtection="0">
      <alignment vertical="center"/>
    </xf>
    <xf numFmtId="0" fontId="0" borderId="1" applyNumberFormat="1" applyFont="1" applyFill="0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11" borderId="1" applyNumberFormat="0" applyFont="1" applyFill="0" applyBorder="1" applyAlignment="1" applyProtection="0">
      <alignment horizontal="right" vertical="center"/>
    </xf>
    <xf numFmtId="0" fontId="8" borderId="1" applyNumberFormat="0" applyFont="1" applyFill="0" applyBorder="1" applyAlignment="1" applyProtection="0">
      <alignment horizontal="center" vertical="center"/>
    </xf>
    <xf numFmtId="49" fontId="23" fillId="5" borderId="1" applyNumberFormat="1" applyFont="1" applyFill="1" applyBorder="1" applyAlignment="1" applyProtection="0">
      <alignment horizontal="center" vertical="bottom"/>
    </xf>
    <xf numFmtId="49" fontId="23" borderId="1" applyNumberFormat="1" applyFont="1" applyFill="0" applyBorder="1" applyAlignment="1" applyProtection="0">
      <alignment horizontal="center" vertical="center"/>
    </xf>
    <xf numFmtId="0" fontId="23" fillId="4" borderId="122" applyNumberFormat="0" applyFont="1" applyFill="1" applyBorder="1" applyAlignment="1" applyProtection="0">
      <alignment horizontal="center" vertical="center"/>
    </xf>
    <xf numFmtId="1" fontId="8" borderId="124" applyNumberFormat="1" applyFont="1" applyFill="0" applyBorder="1" applyAlignment="1" applyProtection="0">
      <alignment horizontal="center" vertical="center"/>
    </xf>
    <xf numFmtId="0" fontId="0" applyNumberFormat="1" applyFont="1" applyFill="0" applyBorder="0" applyAlignment="1" applyProtection="0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aaaaaa"/>
      <rgbColor rgb="ffffff99"/>
      <rgbColor rgb="ffff0000"/>
      <rgbColor rgb="ffffffff"/>
      <rgbColor rgb="ffd8d8d8"/>
      <rgbColor rgb="ffffff66"/>
      <rgbColor rgb="ff1102d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55</v>
      </c>
      <c r="C11" s="3"/>
      <c r="D11" s="3"/>
    </row>
    <row r="12">
      <c r="B12" s="4"/>
      <c r="C12" t="s" s="4">
        <v>5</v>
      </c>
      <c r="D12" t="s" s="5">
        <v>55</v>
      </c>
    </row>
    <row r="13">
      <c r="B13" t="s" s="3">
        <v>109</v>
      </c>
      <c r="C13" s="3"/>
      <c r="D13" s="3"/>
    </row>
    <row r="14">
      <c r="B14" s="4"/>
      <c r="C14" t="s" s="4">
        <v>5</v>
      </c>
      <c r="D14" t="s" s="5">
        <v>109</v>
      </c>
    </row>
    <row r="15">
      <c r="B15" t="s" s="3">
        <v>110</v>
      </c>
      <c r="C15" s="3"/>
      <c r="D15" s="3"/>
    </row>
    <row r="16">
      <c r="B16" s="4"/>
      <c r="C16" t="s" s="4">
        <v>5</v>
      </c>
      <c r="D16" t="s" s="5">
        <v>110</v>
      </c>
    </row>
    <row r="17">
      <c r="B17" t="s" s="3">
        <v>116</v>
      </c>
      <c r="C17" s="3"/>
      <c r="D17" s="3"/>
    </row>
    <row r="18">
      <c r="B18" s="4"/>
      <c r="C18" t="s" s="4">
        <v>5</v>
      </c>
      <c r="D18" t="s" s="5">
        <v>116</v>
      </c>
    </row>
    <row r="19">
      <c r="B19" t="s" s="3">
        <v>117</v>
      </c>
      <c r="C19" s="3"/>
      <c r="D19" s="3"/>
    </row>
    <row r="20">
      <c r="B20" s="4"/>
      <c r="C20" t="s" s="4">
        <v>5</v>
      </c>
      <c r="D20" t="s" s="5">
        <v>117</v>
      </c>
    </row>
    <row r="21">
      <c r="B21" t="s" s="3">
        <v>121</v>
      </c>
      <c r="C21" s="3"/>
      <c r="D21" s="3"/>
    </row>
    <row r="22">
      <c r="B22" s="4"/>
      <c r="C22" t="s" s="4">
        <v>5</v>
      </c>
      <c r="D22" t="s" s="5">
        <v>121</v>
      </c>
    </row>
  </sheetData>
  <mergeCells count="1">
    <mergeCell ref="B3:D3"/>
  </mergeCells>
  <hyperlinks>
    <hyperlink ref="D10" location="'申込総括'!R1C1" tooltip="" display="申込総括"/>
    <hyperlink ref="D12" location="'エリート男子申込（一般）'!R1C1" tooltip="" display="エリート男子申込（一般）"/>
    <hyperlink ref="D14" location="'エリート男子申込 (中学・高校)'!R1C1" tooltip="" display="エリート男子申込 (中学・高校)"/>
    <hyperlink ref="D16" location="'エリート女子申込（一般）'!R1C1" tooltip="" display="エリート女子申込（一般）"/>
    <hyperlink ref="D18" location="'エリート女子申込(中学・高校)'!R1C1" tooltip="" display="エリート女子申込(中学・高校)"/>
    <hyperlink ref="D20" location="'ジュニア小学男子申込'!R1C1" tooltip="" display="ジュニア小学男子申込"/>
    <hyperlink ref="D22" location="'ジュニア小学女子申込'!R1C1" tooltip="" display="ジュニア小学女子申込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BH31"/>
  <sheetViews>
    <sheetView workbookViewId="0" showGridLines="0" defaultGridColor="1"/>
  </sheetViews>
  <sheetFormatPr defaultColWidth="7.5" defaultRowHeight="20" customHeight="1" outlineLevelRow="0" outlineLevelCol="0"/>
  <cols>
    <col min="1" max="1" width="5.5" style="6" customWidth="1"/>
    <col min="2" max="2" width="3.85156" style="6" customWidth="1"/>
    <col min="3" max="3" width="2.5" style="6" customWidth="1"/>
    <col min="4" max="4" width="14.8281" style="6" customWidth="1"/>
    <col min="5" max="5" width="6.17188" style="6" customWidth="1"/>
    <col min="6" max="6" width="3.85156" style="6" customWidth="1"/>
    <col min="7" max="8" width="2.5" style="6" customWidth="1"/>
    <col min="9" max="9" width="6.17188" style="6" customWidth="1"/>
    <col min="10" max="10" width="3.85156" style="6" customWidth="1"/>
    <col min="11" max="12" width="2.5" style="6" customWidth="1"/>
    <col min="13" max="13" width="6.17188" style="6" customWidth="1"/>
    <col min="14" max="14" width="3.85156" style="6" customWidth="1"/>
    <col min="15" max="15" width="2.5" style="6" customWidth="1"/>
    <col min="16" max="16" width="6.17188" style="6" customWidth="1"/>
    <col min="17" max="17" width="3.85156" style="6" customWidth="1"/>
    <col min="18" max="18" width="6.17188" style="6" customWidth="1"/>
    <col min="19" max="19" width="3.85156" style="6" customWidth="1"/>
    <col min="20" max="20" width="6.17188" style="6" customWidth="1"/>
    <col min="21" max="22" width="4.85156" style="6" customWidth="1"/>
    <col min="23" max="23" width="1.67188" style="6" customWidth="1"/>
    <col min="24" max="27" hidden="1" width="7.5" style="6" customWidth="1"/>
    <col min="28" max="28" width="5.17188" style="6" customWidth="1"/>
    <col min="29" max="30" width="3.85156" style="6" customWidth="1"/>
    <col min="31" max="31" width="5.17188" style="6" customWidth="1"/>
    <col min="32" max="33" width="3.85156" style="6" customWidth="1"/>
    <col min="34" max="34" width="5.17188" style="6" customWidth="1"/>
    <col min="35" max="36" width="3.85156" style="6" customWidth="1"/>
    <col min="37" max="37" width="5.17188" style="6" customWidth="1"/>
    <col min="38" max="38" width="3.85156" style="6" customWidth="1"/>
    <col min="39" max="39" width="5.17188" style="6" customWidth="1"/>
    <col min="40" max="41" width="3.85156" style="6" customWidth="1"/>
    <col min="42" max="42" width="5.17188" style="6" customWidth="1"/>
    <col min="43" max="44" width="3.85156" style="6" customWidth="1"/>
    <col min="45" max="45" width="5.17188" style="6" customWidth="1"/>
    <col min="46" max="47" width="3.85156" style="6" customWidth="1"/>
    <col min="48" max="48" width="5.17188" style="6" customWidth="1"/>
    <col min="49" max="55" width="3.85156" style="6" customWidth="1"/>
    <col min="56" max="56" hidden="1" width="7.5" style="6" customWidth="1"/>
    <col min="57" max="60" width="7.5" style="6" customWidth="1"/>
    <col min="61" max="16384" width="7.5" style="6" customWidth="1"/>
  </cols>
  <sheetData>
    <row r="1" ht="17" customHeight="1">
      <c r="A1" s="7"/>
      <c r="B1" s="8"/>
      <c r="C1" s="9"/>
      <c r="D1" s="10"/>
      <c r="E1" t="s" s="11">
        <v>6</v>
      </c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t="s" s="13">
        <v>7</v>
      </c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</row>
    <row r="2" ht="8" customHeight="1">
      <c r="A2" s="14"/>
      <c r="B2" s="14"/>
      <c r="C2" s="15"/>
      <c r="D2" s="15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ht="21.75" customHeight="1">
      <c r="A3" t="s" s="16">
        <v>8</v>
      </c>
      <c r="B3" s="17"/>
      <c r="C3" s="17"/>
      <c r="D3" s="17"/>
      <c r="E3" s="17"/>
      <c r="F3" t="s" s="18">
        <v>9</v>
      </c>
      <c r="G3" s="17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20"/>
      <c r="U3" s="21"/>
      <c r="V3" s="22"/>
      <c r="W3" s="23"/>
      <c r="X3" s="24"/>
      <c r="Y3" s="24"/>
      <c r="Z3" s="24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ht="27" customHeight="1">
      <c r="A4" t="s" s="25">
        <v>10</v>
      </c>
      <c r="B4" s="26"/>
      <c r="C4" s="27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9"/>
      <c r="U4" s="30"/>
      <c r="V4" s="31"/>
      <c r="W4" s="23"/>
      <c r="X4" s="32"/>
      <c r="Y4" s="32"/>
      <c r="Z4" s="3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t="s" s="33">
        <v>11</v>
      </c>
    </row>
    <row r="5" ht="12" customHeight="1">
      <c r="A5" s="34"/>
      <c r="B5" s="35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8"/>
      <c r="U5" s="39"/>
      <c r="V5" s="40"/>
      <c r="W5" s="23"/>
      <c r="X5" s="41"/>
      <c r="Y5" s="41"/>
      <c r="Z5" s="41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t="s" s="33">
        <v>12</v>
      </c>
    </row>
    <row r="6" ht="27" customHeight="1">
      <c r="A6" t="s" s="42">
        <v>13</v>
      </c>
      <c r="B6" s="43"/>
      <c r="C6" s="44"/>
      <c r="D6" s="45"/>
      <c r="E6" s="45"/>
      <c r="F6" s="45"/>
      <c r="G6" s="45"/>
      <c r="H6" s="45"/>
      <c r="I6" s="46"/>
      <c r="J6" t="s" s="47">
        <v>14</v>
      </c>
      <c r="K6" s="48"/>
      <c r="L6" s="49"/>
      <c r="M6" s="49"/>
      <c r="N6" s="49"/>
      <c r="O6" s="49"/>
      <c r="P6" s="50"/>
      <c r="Q6" t="str" s="51" cm="1">
        <f t="array" ref="Q6">IF(ISBLANK(U6),"ｸﾘｯｸして団体区分を選択 ⇒","団体区分")</f>
        <v>団体区分</v>
      </c>
      <c r="R6" s="52"/>
      <c r="S6" s="52"/>
      <c r="T6" s="53"/>
      <c r="U6" t="s" s="54">
        <v>11</v>
      </c>
      <c r="V6" s="55"/>
      <c r="W6" s="23"/>
      <c r="X6" s="56"/>
      <c r="Y6" s="56"/>
      <c r="Z6" s="56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t="s" s="33">
        <v>16</v>
      </c>
    </row>
    <row r="7" ht="27" customHeight="1">
      <c r="A7" t="s" s="57">
        <v>17</v>
      </c>
      <c r="B7" s="43"/>
      <c r="C7" s="44"/>
      <c r="D7" s="45"/>
      <c r="E7" s="45"/>
      <c r="F7" s="45"/>
      <c r="G7" s="45"/>
      <c r="H7" s="45"/>
      <c r="I7" s="46"/>
      <c r="J7" t="s" s="47">
        <v>18</v>
      </c>
      <c r="K7" s="58"/>
      <c r="L7" s="58"/>
      <c r="M7" s="58"/>
      <c r="N7" s="58"/>
      <c r="O7" s="58"/>
      <c r="P7" s="59"/>
      <c r="Q7" s="60"/>
      <c r="R7" s="61"/>
      <c r="S7" s="61"/>
      <c r="T7" s="61"/>
      <c r="U7" s="61"/>
      <c r="V7" s="62"/>
      <c r="W7" s="23"/>
      <c r="X7" s="56"/>
      <c r="Y7" s="56"/>
      <c r="Z7" s="56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t="s" s="33">
        <v>19</v>
      </c>
    </row>
    <row r="8" ht="15.75" customHeight="1">
      <c r="A8" t="s" s="63">
        <v>20</v>
      </c>
      <c r="B8" s="64"/>
      <c r="C8" s="65"/>
      <c r="D8" s="66"/>
      <c r="E8" s="66"/>
      <c r="F8" s="66"/>
      <c r="G8" s="66"/>
      <c r="H8" s="66"/>
      <c r="I8" s="67"/>
      <c r="J8" s="68"/>
      <c r="K8" s="69"/>
      <c r="L8" s="69"/>
      <c r="M8" s="70"/>
      <c r="N8" s="71"/>
      <c r="O8" s="71"/>
      <c r="P8" s="72"/>
      <c r="Q8" t="s" s="73">
        <v>21</v>
      </c>
      <c r="R8" s="72"/>
      <c r="S8" s="72"/>
      <c r="T8" s="72"/>
      <c r="U8" s="72"/>
      <c r="V8" s="74"/>
      <c r="W8" s="23"/>
      <c r="X8" s="75"/>
      <c r="Y8" s="75"/>
      <c r="Z8" s="75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</row>
    <row r="9" ht="27" customHeight="1">
      <c r="A9" t="s" s="76">
        <v>22</v>
      </c>
      <c r="B9" s="77"/>
      <c r="C9" s="78"/>
      <c r="D9" s="79"/>
      <c r="E9" s="79"/>
      <c r="F9" s="79"/>
      <c r="G9" s="79"/>
      <c r="H9" s="79"/>
      <c r="I9" s="80"/>
      <c r="J9" t="s" s="81">
        <v>23</v>
      </c>
      <c r="K9" s="15"/>
      <c r="L9" s="82"/>
      <c r="M9" s="82"/>
      <c r="N9" s="82"/>
      <c r="O9" s="82"/>
      <c r="P9" s="82"/>
      <c r="Q9" s="82"/>
      <c r="R9" s="82"/>
      <c r="S9" s="82"/>
      <c r="T9" s="82"/>
      <c r="U9" s="82"/>
      <c r="V9" s="83"/>
      <c r="W9" s="23"/>
      <c r="X9" s="84"/>
      <c r="Y9" s="84"/>
      <c r="Z9" s="84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</row>
    <row r="10" ht="58.5" customHeight="1">
      <c r="A10" s="85"/>
      <c r="B10" s="86"/>
      <c r="C10" s="87"/>
      <c r="D10" s="87"/>
      <c r="E10" s="86"/>
      <c r="F10" s="86"/>
      <c r="G10" s="86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12"/>
      <c r="X10" s="86"/>
      <c r="Y10" s="86"/>
      <c r="Z10" s="86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</row>
    <row r="11" ht="21" customHeight="1">
      <c r="A11" t="s" s="89">
        <v>24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</row>
    <row r="12" ht="24" customHeight="1">
      <c r="A12" t="s" s="91">
        <v>25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3"/>
      <c r="W12" s="23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2"/>
      <c r="BF12" s="12"/>
      <c r="BG12" s="12"/>
      <c r="BH12" s="12"/>
    </row>
    <row r="13" ht="18" customHeight="1">
      <c r="A13" s="94"/>
      <c r="B13" t="s" s="95">
        <v>26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7"/>
      <c r="Q13" t="s" s="98">
        <v>27</v>
      </c>
      <c r="R13" s="26"/>
      <c r="S13" s="99"/>
      <c r="T13" s="26"/>
      <c r="U13" t="s" s="100">
        <v>28</v>
      </c>
      <c r="V13" s="101"/>
      <c r="W13" s="102"/>
      <c r="X13" s="103"/>
      <c r="Y13" s="103"/>
      <c r="Z13" s="103"/>
      <c r="AA13" s="103"/>
      <c r="AB13" t="s" s="95">
        <v>29</v>
      </c>
      <c r="AC13" s="96"/>
      <c r="AD13" s="96"/>
      <c r="AE13" s="96"/>
      <c r="AF13" s="96"/>
      <c r="AG13" s="96"/>
      <c r="AH13" s="96"/>
      <c r="AI13" s="96"/>
      <c r="AJ13" s="96"/>
      <c r="AK13" s="96"/>
      <c r="AL13" s="97"/>
      <c r="AM13" t="s" s="95">
        <v>30</v>
      </c>
      <c r="AN13" s="96"/>
      <c r="AO13" s="96"/>
      <c r="AP13" s="96"/>
      <c r="AQ13" s="96"/>
      <c r="AR13" s="96"/>
      <c r="AS13" s="96"/>
      <c r="AT13" s="96"/>
      <c r="AU13" s="96"/>
      <c r="AV13" s="96"/>
      <c r="AW13" s="97"/>
      <c r="AX13" t="s" s="95">
        <v>31</v>
      </c>
      <c r="AY13" s="97"/>
      <c r="AZ13" t="s" s="95">
        <v>32</v>
      </c>
      <c r="BA13" s="97"/>
      <c r="BB13" t="s" s="95">
        <v>33</v>
      </c>
      <c r="BC13" s="104"/>
      <c r="BD13" s="105"/>
      <c r="BE13" s="23"/>
      <c r="BF13" s="12"/>
      <c r="BG13" s="12"/>
      <c r="BH13" s="12"/>
    </row>
    <row r="14" ht="18" customHeight="1">
      <c r="A14" s="106"/>
      <c r="B14" t="s" s="107">
        <v>34</v>
      </c>
      <c r="C14" s="108"/>
      <c r="D14" s="108"/>
      <c r="E14" s="43"/>
      <c r="F14" t="s" s="107">
        <v>35</v>
      </c>
      <c r="G14" s="108"/>
      <c r="H14" s="108"/>
      <c r="I14" s="43"/>
      <c r="J14" t="s" s="107">
        <v>19</v>
      </c>
      <c r="K14" s="108"/>
      <c r="L14" s="108"/>
      <c r="M14" s="43"/>
      <c r="N14" s="51"/>
      <c r="O14" s="108"/>
      <c r="P14" s="43"/>
      <c r="Q14" s="109"/>
      <c r="R14" s="35"/>
      <c r="S14" s="109"/>
      <c r="T14" s="35"/>
      <c r="U14" s="110"/>
      <c r="V14" s="111"/>
      <c r="W14" s="102"/>
      <c r="X14" s="112"/>
      <c r="Y14" s="112"/>
      <c r="Z14" s="112"/>
      <c r="AA14" s="112"/>
      <c r="AB14" t="s" s="107">
        <v>11</v>
      </c>
      <c r="AC14" s="108"/>
      <c r="AD14" s="43"/>
      <c r="AE14" t="s" s="107">
        <v>36</v>
      </c>
      <c r="AF14" s="108"/>
      <c r="AG14" s="43"/>
      <c r="AH14" t="s" s="107">
        <v>37</v>
      </c>
      <c r="AI14" s="108"/>
      <c r="AJ14" s="43"/>
      <c r="AK14" t="s" s="107">
        <v>38</v>
      </c>
      <c r="AL14" s="43"/>
      <c r="AM14" t="s" s="107">
        <v>11</v>
      </c>
      <c r="AN14" s="108"/>
      <c r="AO14" s="43"/>
      <c r="AP14" t="s" s="107">
        <v>36</v>
      </c>
      <c r="AQ14" s="108"/>
      <c r="AR14" s="43"/>
      <c r="AS14" t="s" s="107">
        <v>37</v>
      </c>
      <c r="AT14" s="108"/>
      <c r="AU14" s="43"/>
      <c r="AV14" t="s" s="107">
        <v>38</v>
      </c>
      <c r="AW14" s="43"/>
      <c r="AX14" t="s" s="107">
        <v>29</v>
      </c>
      <c r="AY14" t="s" s="113">
        <v>30</v>
      </c>
      <c r="AZ14" t="s" s="107">
        <v>29</v>
      </c>
      <c r="BA14" t="s" s="113">
        <v>30</v>
      </c>
      <c r="BB14" t="s" s="107">
        <v>29</v>
      </c>
      <c r="BC14" t="s" s="114">
        <v>30</v>
      </c>
      <c r="BD14" s="115"/>
      <c r="BE14" s="23"/>
      <c r="BF14" s="12"/>
      <c r="BG14" s="12"/>
      <c r="BH14" s="12"/>
    </row>
    <row r="15" ht="29" customHeight="1">
      <c r="A15" s="116"/>
      <c r="B15" t="s" s="117">
        <v>39</v>
      </c>
      <c r="C15" t="s" s="118">
        <v>40</v>
      </c>
      <c r="D15" s="119"/>
      <c r="E15" t="s" s="120">
        <v>41</v>
      </c>
      <c r="F15" t="s" s="117">
        <v>39</v>
      </c>
      <c r="G15" t="s" s="118">
        <v>40</v>
      </c>
      <c r="H15" s="119"/>
      <c r="I15" t="s" s="120">
        <v>42</v>
      </c>
      <c r="J15" t="s" s="117">
        <v>39</v>
      </c>
      <c r="K15" s="121"/>
      <c r="L15" s="121"/>
      <c r="M15" t="s" s="120">
        <v>43</v>
      </c>
      <c r="N15" s="122"/>
      <c r="O15" s="121"/>
      <c r="P15" s="123"/>
      <c r="Q15" t="s" s="124">
        <v>39</v>
      </c>
      <c r="R15" t="s" s="125">
        <v>44</v>
      </c>
      <c r="S15" s="122"/>
      <c r="T15" s="126"/>
      <c r="U15" s="109"/>
      <c r="V15" s="127"/>
      <c r="W15" s="102"/>
      <c r="X15" t="s" s="128">
        <v>45</v>
      </c>
      <c r="Y15" t="s" s="128">
        <v>46</v>
      </c>
      <c r="Z15" s="129"/>
      <c r="AA15" s="129"/>
      <c r="AB15" t="s" s="124">
        <v>47</v>
      </c>
      <c r="AC15" t="s" s="130">
        <v>48</v>
      </c>
      <c r="AD15" s="126"/>
      <c r="AE15" t="s" s="124">
        <v>47</v>
      </c>
      <c r="AF15" t="s" s="130">
        <v>48</v>
      </c>
      <c r="AG15" s="126"/>
      <c r="AH15" t="s" s="124">
        <v>47</v>
      </c>
      <c r="AI15" t="s" s="130">
        <v>48</v>
      </c>
      <c r="AJ15" s="126"/>
      <c r="AK15" t="s" s="124">
        <v>47</v>
      </c>
      <c r="AL15" s="126"/>
      <c r="AM15" t="s" s="124">
        <v>47</v>
      </c>
      <c r="AN15" t="s" s="130">
        <v>48</v>
      </c>
      <c r="AO15" s="126"/>
      <c r="AP15" t="s" s="124">
        <v>47</v>
      </c>
      <c r="AQ15" t="s" s="130">
        <v>48</v>
      </c>
      <c r="AR15" s="126"/>
      <c r="AS15" t="s" s="124">
        <v>47</v>
      </c>
      <c r="AT15" t="s" s="130">
        <v>48</v>
      </c>
      <c r="AU15" s="126"/>
      <c r="AV15" t="s" s="124">
        <v>47</v>
      </c>
      <c r="AW15" s="126"/>
      <c r="AX15" t="s" s="124">
        <v>39</v>
      </c>
      <c r="AY15" t="s" s="131">
        <v>39</v>
      </c>
      <c r="AZ15" t="s" s="124">
        <v>39</v>
      </c>
      <c r="BA15" t="s" s="131">
        <v>39</v>
      </c>
      <c r="BB15" t="s" s="124">
        <v>39</v>
      </c>
      <c r="BC15" t="s" s="132">
        <v>39</v>
      </c>
      <c r="BD15" t="s" s="133">
        <v>26</v>
      </c>
      <c r="BE15" s="23"/>
      <c r="BF15" s="12"/>
      <c r="BG15" s="12"/>
      <c r="BH15" s="12"/>
    </row>
    <row r="16" ht="18" customHeight="1">
      <c r="A16" t="s" s="134">
        <v>49</v>
      </c>
      <c r="B16" s="135">
        <v>0</v>
      </c>
      <c r="C16" s="136">
        <v>0</v>
      </c>
      <c r="D16" s="137"/>
      <c r="E16" s="138" cm="1">
        <f t="array" ref="E16">(C16)*1500</f>
        <v>0</v>
      </c>
      <c r="F16" s="135">
        <v>0</v>
      </c>
      <c r="G16" s="136">
        <v>0</v>
      </c>
      <c r="H16" s="137"/>
      <c r="I16" s="138" cm="1">
        <f t="array" ref="I16">(G16)*1000</f>
        <v>0</v>
      </c>
      <c r="J16" s="139" cm="1">
        <f t="array" ref="J16">'ジュニア小学男子申込'!N108</f>
        <v>0</v>
      </c>
      <c r="K16" s="140"/>
      <c r="L16" s="140"/>
      <c r="M16" s="138" cm="1">
        <f t="array" ref="M16">(J16)*1000</f>
        <v>0</v>
      </c>
      <c r="N16" s="141"/>
      <c r="O16" s="140"/>
      <c r="P16" s="138"/>
      <c r="Q16" s="141" cm="1">
        <f t="array" ref="Q16">SUM(B16+F16+J16)</f>
        <v>0</v>
      </c>
      <c r="R16" s="138" cm="1">
        <f t="array" ref="R16">Q16*500</f>
        <v>0</v>
      </c>
      <c r="S16" s="141"/>
      <c r="T16" s="138"/>
      <c r="U16" s="142" cm="1">
        <f t="array" ref="U16">IF(ISBLANK($U$6),"団体区分を選択",E16+I16+M16+P16+R16+T16)</f>
        <v>0</v>
      </c>
      <c r="V16" s="143"/>
      <c r="W16" s="102"/>
      <c r="X16" s="144"/>
      <c r="Y16" s="145"/>
      <c r="Z16" t="str" s="145" cm="1">
        <f t="array" ref="Z16">IF(RIGHT($C$9,2)="陸協",$C$7,"")</f>
      </c>
      <c r="AA16" t="s" s="144">
        <v>50</v>
      </c>
      <c r="AB16" s="146" cm="1">
        <f t="array" ref="AB16">B16</f>
        <v>0</v>
      </c>
      <c r="AC16" s="147" cm="1">
        <f t="array" ref="AC16">C16</f>
        <v>0</v>
      </c>
      <c r="AD16" s="148"/>
      <c r="AE16" s="146" cm="1">
        <f t="array" ref="AE16">F16</f>
        <v>0</v>
      </c>
      <c r="AF16" s="147" cm="1">
        <f t="array" ref="AF16">G16</f>
        <v>0</v>
      </c>
      <c r="AG16" s="148"/>
      <c r="AH16" s="146" cm="1">
        <f t="array" ref="AH16">J16</f>
        <v>0</v>
      </c>
      <c r="AI16" s="147" cm="1">
        <f t="array" ref="AI16">K16</f>
        <v>0</v>
      </c>
      <c r="AJ16" s="149" cm="1">
        <f t="array" ref="AJ16">L16</f>
        <v>0</v>
      </c>
      <c r="AK16" s="146" cm="1">
        <f t="array" ref="AK16">N16</f>
        <v>0</v>
      </c>
      <c r="AL16" s="148"/>
      <c r="AM16" s="146" cm="1">
        <f t="array" ref="AM16">B17</f>
        <v>0</v>
      </c>
      <c r="AN16" s="147" cm="1">
        <f t="array" ref="AN16">C17</f>
        <v>0</v>
      </c>
      <c r="AO16" s="148"/>
      <c r="AP16" s="146" cm="1">
        <f t="array" ref="AP16">F17</f>
        <v>0</v>
      </c>
      <c r="AQ16" s="147" cm="1">
        <f t="array" ref="AQ16">G17</f>
        <v>0</v>
      </c>
      <c r="AR16" s="148"/>
      <c r="AS16" s="146" cm="1">
        <f t="array" ref="AS16">J17</f>
        <v>0</v>
      </c>
      <c r="AT16" s="147" cm="1">
        <f t="array" ref="AT16">K17</f>
        <v>0</v>
      </c>
      <c r="AU16" s="148"/>
      <c r="AV16" s="146" cm="1">
        <f t="array" ref="AV16">N17</f>
        <v>0</v>
      </c>
      <c r="AW16" s="148"/>
      <c r="AX16" s="146" cm="1">
        <f t="array" ref="AX16">Q16</f>
        <v>0</v>
      </c>
      <c r="AY16" s="149" cm="1">
        <f t="array" ref="AY16">Q17</f>
        <v>0</v>
      </c>
      <c r="AZ16" s="146" cm="1">
        <f t="array" ref="AZ16">S16</f>
        <v>0</v>
      </c>
      <c r="BA16" s="149" cm="1">
        <f t="array" ref="BA16">S17</f>
        <v>0</v>
      </c>
      <c r="BB16" t="str" s="150" cm="1">
        <f t="array" ref="BB16">IF($U$6="大学",S25,"")</f>
      </c>
      <c r="BC16" t="str" s="151" cm="1">
        <f t="array" ref="BC16">IF($U$6="大学",S26,"")</f>
      </c>
      <c r="BD16" s="152" cm="1">
        <f t="array" ref="BD16">R29</f>
        <v>0</v>
      </c>
      <c r="BE16" s="23"/>
      <c r="BF16" s="12"/>
      <c r="BG16" s="12"/>
      <c r="BH16" s="12"/>
    </row>
    <row r="17" ht="18" customHeight="1">
      <c r="A17" t="s" s="134">
        <v>51</v>
      </c>
      <c r="B17" s="135">
        <v>0</v>
      </c>
      <c r="C17" s="136">
        <v>0</v>
      </c>
      <c r="D17" s="137"/>
      <c r="E17" s="138" cm="1">
        <f t="array" ref="E17">(C17)*1500</f>
        <v>0</v>
      </c>
      <c r="F17" s="135">
        <v>0</v>
      </c>
      <c r="G17" s="136">
        <v>0</v>
      </c>
      <c r="H17" s="137"/>
      <c r="I17" s="138" cm="1">
        <f t="array" ref="I17">(G17)*1000</f>
        <v>0</v>
      </c>
      <c r="J17" s="139" cm="1">
        <f t="array" ref="J17">'ジュニア小学女子申込'!N108</f>
        <v>0</v>
      </c>
      <c r="K17" s="140"/>
      <c r="L17" s="140"/>
      <c r="M17" s="138" cm="1">
        <f t="array" ref="M17">(J17)*1000</f>
        <v>0</v>
      </c>
      <c r="N17" s="141"/>
      <c r="O17" s="140"/>
      <c r="P17" s="138"/>
      <c r="Q17" s="141" cm="1">
        <f t="array" ref="Q17">SUM(B17+F17+J17)</f>
        <v>0</v>
      </c>
      <c r="R17" s="138" cm="1">
        <f t="array" ref="R17">Q17*500</f>
        <v>0</v>
      </c>
      <c r="S17" s="141"/>
      <c r="T17" s="138"/>
      <c r="U17" s="142" cm="1">
        <f t="array" ref="U17">IF(ISBLANK($U$6),"団体区分を選択",E17+I17+M17+P17+R17+T17)</f>
        <v>0</v>
      </c>
      <c r="V17" s="143"/>
      <c r="W17" s="2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2"/>
      <c r="BF17" s="12"/>
      <c r="BG17" s="12"/>
      <c r="BH17" s="12"/>
    </row>
    <row r="18" ht="18" customHeight="1">
      <c r="A18" t="s" s="154">
        <v>52</v>
      </c>
      <c r="B18" s="155" cm="1">
        <f t="array" ref="B18">SUM(B16:B17)</f>
        <v>0</v>
      </c>
      <c r="C18" s="156" cm="1">
        <f t="array" ref="C18">SUM(D16:D17)</f>
        <v>0</v>
      </c>
      <c r="D18" s="157"/>
      <c r="E18" s="155" cm="1">
        <f t="array" ref="E18">SUM(E16:E17)</f>
        <v>0</v>
      </c>
      <c r="F18" s="155" cm="1">
        <f t="array" ref="F18">SUM(F16:F17)</f>
        <v>0</v>
      </c>
      <c r="G18" s="156" cm="1">
        <f t="array" ref="G18">SUM(H16:H17)</f>
        <v>0</v>
      </c>
      <c r="H18" s="158"/>
      <c r="I18" s="149" cm="1">
        <f t="array" ref="I18">SUM(I16:I17)</f>
        <v>0</v>
      </c>
      <c r="J18" s="155" cm="1">
        <f t="array" ref="J18">SUM(J16:J17)</f>
        <v>0</v>
      </c>
      <c r="K18" s="146"/>
      <c r="L18" s="147" cm="1">
        <f t="array" ref="L18">SUM(L16:L17)</f>
        <v>0</v>
      </c>
      <c r="M18" s="149" cm="1">
        <f t="array" ref="M18">SUM(M16:M17)</f>
        <v>0</v>
      </c>
      <c r="N18" s="146"/>
      <c r="O18" s="147"/>
      <c r="P18" s="149"/>
      <c r="Q18" s="146" cm="1">
        <f t="array" ref="Q18">SUM(Q16:Q17)</f>
        <v>0</v>
      </c>
      <c r="R18" s="149" cm="1">
        <f t="array" ref="R18">SUM(R16:R17)</f>
        <v>0</v>
      </c>
      <c r="S18" s="146"/>
      <c r="T18" s="149"/>
      <c r="U18" s="159" cm="1">
        <f t="array" ref="U18">IF(ISBLANK($U$6),"団体区分を選択",SUM(U16:U17))</f>
        <v>0</v>
      </c>
      <c r="V18" s="15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</row>
    <row r="19" ht="13.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160"/>
      <c r="W19" s="161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</row>
    <row r="20" ht="13.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162"/>
      <c r="W20" s="161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</row>
    <row r="21" ht="13.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163"/>
      <c r="W21" s="161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</row>
    <row r="22" ht="13.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163"/>
      <c r="W22" s="161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</row>
    <row r="23" ht="13.5" customHeight="1">
      <c r="A23" s="24"/>
      <c r="B23" s="24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61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</row>
    <row r="24" ht="13.5" customHeight="1">
      <c r="A24" s="24"/>
      <c r="B24" s="24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61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</row>
    <row r="25" ht="15" customHeight="1">
      <c r="A25" s="164"/>
      <c r="B25" s="24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61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</row>
    <row r="26" ht="13.5" customHeight="1">
      <c r="A26" s="165"/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1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</row>
    <row r="27" ht="13.5" customHeight="1">
      <c r="A27" s="165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61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</row>
    <row r="28" ht="21" customHeight="1">
      <c r="A28" s="24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24"/>
      <c r="N28" s="90"/>
      <c r="O28" s="90"/>
      <c r="P28" s="90"/>
      <c r="Q28" s="90"/>
      <c r="R28" s="90"/>
      <c r="S28" s="90"/>
      <c r="T28" s="90"/>
      <c r="U28" s="90"/>
      <c r="V28" s="167"/>
      <c r="W28" s="161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</row>
    <row r="29" ht="32" customHeight="1">
      <c r="A29" s="168"/>
      <c r="B29" t="s" s="169">
        <v>53</v>
      </c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1"/>
      <c r="N29" t="s" s="172">
        <v>54</v>
      </c>
      <c r="O29" s="173"/>
      <c r="P29" s="173"/>
      <c r="Q29" s="174"/>
      <c r="R29" s="175" cm="1">
        <f t="array" ref="R29">IF(ISBLANK($U$6),"団体区分を選択",SUM(U18))</f>
        <v>0</v>
      </c>
      <c r="S29" s="176"/>
      <c r="T29" s="176"/>
      <c r="U29" s="176"/>
      <c r="V29" s="177"/>
      <c r="W29" s="23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</row>
    <row r="30" ht="13.5" customHeight="1">
      <c r="A30" s="12"/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2"/>
      <c r="N30" s="153"/>
      <c r="O30" s="153"/>
      <c r="P30" s="153"/>
      <c r="Q30" s="153"/>
      <c r="R30" s="86"/>
      <c r="S30" s="86"/>
      <c r="T30" s="86"/>
      <c r="U30" s="86"/>
      <c r="V30" s="86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</row>
    <row r="31" ht="18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24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</row>
  </sheetData>
  <mergeCells count="56">
    <mergeCell ref="AB13:AL13"/>
    <mergeCell ref="B29:L29"/>
    <mergeCell ref="N29:Q29"/>
    <mergeCell ref="R29:V29"/>
    <mergeCell ref="A27:V27"/>
    <mergeCell ref="C15:D15"/>
    <mergeCell ref="C16:D16"/>
    <mergeCell ref="C17:D17"/>
    <mergeCell ref="C18:D18"/>
    <mergeCell ref="G15:H15"/>
    <mergeCell ref="G16:H16"/>
    <mergeCell ref="G17:H17"/>
    <mergeCell ref="G18:H18"/>
    <mergeCell ref="AV14:AW14"/>
    <mergeCell ref="U16:V16"/>
    <mergeCell ref="U17:V17"/>
    <mergeCell ref="U18:V18"/>
    <mergeCell ref="A26:V26"/>
    <mergeCell ref="AP14:AR14"/>
    <mergeCell ref="AS14:AU14"/>
    <mergeCell ref="AE14:AG14"/>
    <mergeCell ref="AH14:AJ14"/>
    <mergeCell ref="AK14:AL14"/>
    <mergeCell ref="AM14:AO14"/>
    <mergeCell ref="B14:E14"/>
    <mergeCell ref="AM13:AW13"/>
    <mergeCell ref="AX13:AY13"/>
    <mergeCell ref="AZ13:BA13"/>
    <mergeCell ref="BB13:BC13"/>
    <mergeCell ref="A9:B9"/>
    <mergeCell ref="C9:I9"/>
    <mergeCell ref="J9:V9"/>
    <mergeCell ref="J10:V10"/>
    <mergeCell ref="B13:P13"/>
    <mergeCell ref="Q13:R14"/>
    <mergeCell ref="S13:T14"/>
    <mergeCell ref="U13:V15"/>
    <mergeCell ref="F14:I14"/>
    <mergeCell ref="J14:M14"/>
    <mergeCell ref="N14:P14"/>
    <mergeCell ref="AB14:AD14"/>
    <mergeCell ref="A7:B7"/>
    <mergeCell ref="C7:I7"/>
    <mergeCell ref="J7:P7"/>
    <mergeCell ref="Q7:V7"/>
    <mergeCell ref="A8:B8"/>
    <mergeCell ref="C8:I8"/>
    <mergeCell ref="A4:B5"/>
    <mergeCell ref="C4:T5"/>
    <mergeCell ref="U5:V5"/>
    <mergeCell ref="A6:B6"/>
    <mergeCell ref="C6:I6"/>
    <mergeCell ref="J6:P6"/>
    <mergeCell ref="Q6:T6"/>
    <mergeCell ref="U6:V6"/>
    <mergeCell ref="A12:V12"/>
  </mergeCells>
  <conditionalFormatting sqref="Q6:T6 BD16 R29:V29">
    <cfRule type="cellIs" dxfId="0" priority="1" operator="lessThan" stopIfTrue="1">
      <formula>0</formula>
    </cfRule>
  </conditionalFormatting>
  <dataValidations count="1">
    <dataValidation type="list" allowBlank="1" showInputMessage="1" showErrorMessage="1" sqref="U6:V6">
      <formula1>"一般,高校,中学,小学"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AT113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179" customWidth="1"/>
    <col min="2" max="2" width="4.67188" style="179" customWidth="1"/>
    <col min="3" max="3" width="4.85156" style="179" customWidth="1"/>
    <col min="4" max="5" width="7.5" style="179" customWidth="1"/>
    <col min="6" max="7" width="7.85156" style="179" customWidth="1"/>
    <col min="8" max="9" width="7.67188" style="179" customWidth="1"/>
    <col min="10" max="10" width="7.5" style="179" customWidth="1"/>
    <col min="11" max="11" width="3.17188" style="179" customWidth="1"/>
    <col min="12" max="12" hidden="1" width="7.5" style="179" customWidth="1"/>
    <col min="13" max="13" width="7.5" style="179" customWidth="1"/>
    <col min="14" max="14" width="6" style="179" customWidth="1"/>
    <col min="15" max="15" width="8.5" style="179" customWidth="1"/>
    <col min="16" max="16" width="5.35156" style="179" customWidth="1"/>
    <col min="17" max="17" width="2.5" style="179" customWidth="1"/>
    <col min="18" max="18" width="11.5" style="179" customWidth="1"/>
    <col min="19" max="19" width="7" style="179" customWidth="1"/>
    <col min="20" max="20" width="4.35156" style="179" customWidth="1"/>
    <col min="21" max="21" width="11.5" style="179" customWidth="1"/>
    <col min="22" max="22" width="7" style="179" customWidth="1"/>
    <col min="23" max="23" width="4.35156" style="179" customWidth="1"/>
    <col min="24" max="24" width="11.5" style="179" customWidth="1"/>
    <col min="25" max="25" width="7" style="179" customWidth="1"/>
    <col min="26" max="26" width="4.35156" style="179" customWidth="1"/>
    <col min="27" max="27" width="4.5" style="179" customWidth="1"/>
    <col min="28" max="28" width="2.85156" style="179" customWidth="1"/>
    <col min="29" max="37" width="3.17188" style="179" customWidth="1"/>
    <col min="38" max="38" width="7.67188" style="179" customWidth="1"/>
    <col min="39" max="46" width="7.5" style="179" customWidth="1"/>
    <col min="47" max="16384" width="7.5" style="179" customWidth="1"/>
  </cols>
  <sheetData>
    <row r="1" ht="24" customHeight="1">
      <c r="A1" s="90"/>
      <c r="B1" t="s" s="180">
        <v>56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85"/>
      <c r="V1" s="186"/>
      <c r="W1" s="187"/>
      <c r="X1" s="185"/>
      <c r="Y1" s="186"/>
      <c r="Z1" s="187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67</v>
      </c>
      <c r="S2" s="198"/>
      <c r="T2" s="199"/>
      <c r="U2" t="s" s="200">
        <v>68</v>
      </c>
      <c r="V2" s="198"/>
      <c r="W2" s="199"/>
      <c r="X2" t="s" s="200">
        <v>69</v>
      </c>
      <c r="Y2" s="198"/>
      <c r="Z2" s="199"/>
      <c r="AA2" s="201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t="s" s="212">
        <v>82</v>
      </c>
      <c r="V3" t="s" s="214">
        <v>83</v>
      </c>
      <c r="W3" t="s" s="215">
        <v>84</v>
      </c>
      <c r="X3" t="s" s="212">
        <v>82</v>
      </c>
      <c r="Y3" t="s" s="214">
        <v>83</v>
      </c>
      <c r="Z3" t="s" s="215">
        <v>84</v>
      </c>
      <c r="AA3" s="201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88</v>
      </c>
      <c r="F4" t="s" s="221">
        <v>89</v>
      </c>
      <c r="G4" t="s" s="220">
        <v>90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11</v>
      </c>
      <c r="Q4" s="216"/>
      <c r="R4" t="s" s="217">
        <v>97</v>
      </c>
      <c r="S4" t="s" s="224">
        <v>98</v>
      </c>
      <c r="T4" t="s" s="225">
        <v>99</v>
      </c>
      <c r="U4" t="s" s="216">
        <v>97</v>
      </c>
      <c r="V4" t="s" s="224">
        <v>98</v>
      </c>
      <c r="W4" t="s" s="225">
        <v>99</v>
      </c>
      <c r="X4" t="s" s="216">
        <v>100</v>
      </c>
      <c r="Y4" t="s" s="224">
        <v>101</v>
      </c>
      <c r="Z4" t="s" s="225">
        <v>99</v>
      </c>
      <c r="AA4" s="201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36"/>
      <c r="S5" s="237"/>
      <c r="T5" s="238"/>
      <c r="U5" s="239"/>
      <c r="V5" s="237"/>
      <c r="W5" s="238"/>
      <c r="X5" s="239"/>
      <c r="Y5" s="237"/>
      <c r="Z5" s="238"/>
      <c r="AA5" s="201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t="s" s="240">
        <v>102</v>
      </c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50"/>
      <c r="S6" s="251"/>
      <c r="T6" s="252"/>
      <c r="U6" s="253"/>
      <c r="V6" s="251"/>
      <c r="W6" s="252"/>
      <c r="X6" s="253"/>
      <c r="Y6" s="251"/>
      <c r="Z6" s="252"/>
      <c r="AA6" s="201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t="s" s="240">
        <v>103</v>
      </c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50"/>
      <c r="S7" s="251"/>
      <c r="T7" s="252"/>
      <c r="U7" s="253"/>
      <c r="V7" s="251"/>
      <c r="W7" s="252"/>
      <c r="X7" s="253"/>
      <c r="Y7" s="251"/>
      <c r="Z7" s="252"/>
      <c r="AA7" s="201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t="s" s="240">
        <v>100</v>
      </c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50"/>
      <c r="S8" s="251"/>
      <c r="T8" s="252"/>
      <c r="U8" s="253"/>
      <c r="V8" s="251"/>
      <c r="W8" s="252"/>
      <c r="X8" s="253"/>
      <c r="Y8" s="251"/>
      <c r="Z8" s="252"/>
      <c r="AA8" s="201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50"/>
      <c r="S9" s="262"/>
      <c r="T9" s="263"/>
      <c r="U9" s="253"/>
      <c r="V9" s="262"/>
      <c r="W9" s="263"/>
      <c r="X9" s="253"/>
      <c r="Y9" s="262"/>
      <c r="Z9" s="263"/>
      <c r="AA9" s="201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50"/>
      <c r="S10" s="272"/>
      <c r="T10" s="273"/>
      <c r="U10" s="253"/>
      <c r="V10" s="272"/>
      <c r="W10" s="273"/>
      <c r="X10" s="253"/>
      <c r="Y10" s="272"/>
      <c r="Z10" s="273"/>
      <c r="AA10" s="201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t="s" s="274">
        <v>11</v>
      </c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50"/>
      <c r="S11" s="251"/>
      <c r="T11" s="252"/>
      <c r="U11" s="253"/>
      <c r="V11" s="251"/>
      <c r="W11" s="252"/>
      <c r="X11" s="253"/>
      <c r="Y11" s="251"/>
      <c r="Z11" s="252"/>
      <c r="AA11" s="201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t="s" s="274">
        <v>104</v>
      </c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50"/>
      <c r="S12" s="251"/>
      <c r="T12" s="252"/>
      <c r="U12" s="253"/>
      <c r="V12" s="251"/>
      <c r="W12" s="252"/>
      <c r="X12" s="253"/>
      <c r="Y12" s="251"/>
      <c r="Z12" s="252"/>
      <c r="AA12" s="201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t="s" s="274">
        <v>12</v>
      </c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50"/>
      <c r="S13" s="251"/>
      <c r="T13" s="252"/>
      <c r="U13" s="253"/>
      <c r="V13" s="251"/>
      <c r="W13" s="252"/>
      <c r="X13" s="253"/>
      <c r="Y13" s="251"/>
      <c r="Z13" s="252"/>
      <c r="AA13" s="201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t="s" s="274">
        <v>16</v>
      </c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50"/>
      <c r="S14" s="262"/>
      <c r="T14" s="263"/>
      <c r="U14" s="253"/>
      <c r="V14" s="262"/>
      <c r="W14" s="263"/>
      <c r="X14" s="253"/>
      <c r="Y14" s="262"/>
      <c r="Z14" s="263"/>
      <c r="AA14" s="201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50"/>
      <c r="S15" s="272"/>
      <c r="T15" s="273"/>
      <c r="U15" s="253"/>
      <c r="V15" s="272"/>
      <c r="W15" s="273"/>
      <c r="X15" s="253"/>
      <c r="Y15" s="272"/>
      <c r="Z15" s="273"/>
      <c r="AA15" s="201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50"/>
      <c r="S16" s="251"/>
      <c r="T16" s="252"/>
      <c r="U16" s="253"/>
      <c r="V16" s="251"/>
      <c r="W16" s="252"/>
      <c r="X16" s="253"/>
      <c r="Y16" s="251"/>
      <c r="Z16" s="252"/>
      <c r="AA16" s="201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50"/>
      <c r="S17" s="251"/>
      <c r="T17" s="252"/>
      <c r="U17" s="253"/>
      <c r="V17" s="251"/>
      <c r="W17" s="252"/>
      <c r="X17" s="253"/>
      <c r="Y17" s="251"/>
      <c r="Z17" s="252"/>
      <c r="AA17" s="201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50"/>
      <c r="S18" s="251"/>
      <c r="T18" s="252"/>
      <c r="U18" s="253"/>
      <c r="V18" s="251"/>
      <c r="W18" s="252"/>
      <c r="X18" s="253"/>
      <c r="Y18" s="251"/>
      <c r="Z18" s="252"/>
      <c r="AA18" s="201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50"/>
      <c r="S19" s="262"/>
      <c r="T19" s="263"/>
      <c r="U19" s="253"/>
      <c r="V19" s="262"/>
      <c r="W19" s="263"/>
      <c r="X19" s="253"/>
      <c r="Y19" s="262"/>
      <c r="Z19" s="263"/>
      <c r="AA19" s="201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50"/>
      <c r="S20" s="272"/>
      <c r="T20" s="273"/>
      <c r="U20" s="253"/>
      <c r="V20" s="272"/>
      <c r="W20" s="273"/>
      <c r="X20" s="253"/>
      <c r="Y20" s="272"/>
      <c r="Z20" s="273"/>
      <c r="AA20" s="201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50"/>
      <c r="S21" s="251"/>
      <c r="T21" s="252"/>
      <c r="U21" s="253"/>
      <c r="V21" s="251"/>
      <c r="W21" s="252"/>
      <c r="X21" s="253"/>
      <c r="Y21" s="251"/>
      <c r="Z21" s="252"/>
      <c r="AA21" s="201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50"/>
      <c r="S22" s="251"/>
      <c r="T22" s="252"/>
      <c r="U22" s="253"/>
      <c r="V22" s="251"/>
      <c r="W22" s="252"/>
      <c r="X22" s="253"/>
      <c r="Y22" s="251"/>
      <c r="Z22" s="252"/>
      <c r="AA22" s="201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50"/>
      <c r="S23" s="251"/>
      <c r="T23" s="252"/>
      <c r="U23" s="253"/>
      <c r="V23" s="251"/>
      <c r="W23" s="252"/>
      <c r="X23" s="253"/>
      <c r="Y23" s="251"/>
      <c r="Z23" s="252"/>
      <c r="AA23" s="201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50"/>
      <c r="S24" s="262"/>
      <c r="T24" s="263"/>
      <c r="U24" s="253"/>
      <c r="V24" s="262"/>
      <c r="W24" s="263"/>
      <c r="X24" s="253"/>
      <c r="Y24" s="262"/>
      <c r="Z24" s="263"/>
      <c r="AA24" s="201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50"/>
      <c r="S25" s="272"/>
      <c r="T25" s="273"/>
      <c r="U25" s="253"/>
      <c r="V25" s="272"/>
      <c r="W25" s="273"/>
      <c r="X25" s="253"/>
      <c r="Y25" s="272"/>
      <c r="Z25" s="273"/>
      <c r="AA25" s="201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50"/>
      <c r="S26" s="251"/>
      <c r="T26" s="252"/>
      <c r="U26" s="253"/>
      <c r="V26" s="251"/>
      <c r="W26" s="252"/>
      <c r="X26" s="253"/>
      <c r="Y26" s="251"/>
      <c r="Z26" s="252"/>
      <c r="AA26" s="201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50"/>
      <c r="S27" s="251"/>
      <c r="T27" s="252"/>
      <c r="U27" s="253"/>
      <c r="V27" s="251"/>
      <c r="W27" s="252"/>
      <c r="X27" s="253"/>
      <c r="Y27" s="251"/>
      <c r="Z27" s="252"/>
      <c r="AA27" s="201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50"/>
      <c r="S28" s="251"/>
      <c r="T28" s="252"/>
      <c r="U28" s="253"/>
      <c r="V28" s="251"/>
      <c r="W28" s="252"/>
      <c r="X28" s="253"/>
      <c r="Y28" s="251"/>
      <c r="Z28" s="252"/>
      <c r="AA28" s="201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50"/>
      <c r="S29" s="262"/>
      <c r="T29" s="263"/>
      <c r="U29" s="253"/>
      <c r="V29" s="262"/>
      <c r="W29" s="263"/>
      <c r="X29" s="253"/>
      <c r="Y29" s="262"/>
      <c r="Z29" s="263"/>
      <c r="AA29" s="201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50"/>
      <c r="S30" s="272"/>
      <c r="T30" s="273"/>
      <c r="U30" s="253"/>
      <c r="V30" s="272"/>
      <c r="W30" s="273"/>
      <c r="X30" s="253"/>
      <c r="Y30" s="272"/>
      <c r="Z30" s="273"/>
      <c r="AA30" s="201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50"/>
      <c r="S31" s="251"/>
      <c r="T31" s="252"/>
      <c r="U31" s="253"/>
      <c r="V31" s="251"/>
      <c r="W31" s="252"/>
      <c r="X31" s="253"/>
      <c r="Y31" s="251"/>
      <c r="Z31" s="252"/>
      <c r="AA31" s="201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50"/>
      <c r="S32" s="251"/>
      <c r="T32" s="252"/>
      <c r="U32" s="253"/>
      <c r="V32" s="251"/>
      <c r="W32" s="252"/>
      <c r="X32" s="253"/>
      <c r="Y32" s="251"/>
      <c r="Z32" s="252"/>
      <c r="AA32" s="201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50"/>
      <c r="S33" s="251"/>
      <c r="T33" s="252"/>
      <c r="U33" s="253"/>
      <c r="V33" s="251"/>
      <c r="W33" s="252"/>
      <c r="X33" s="253"/>
      <c r="Y33" s="251"/>
      <c r="Z33" s="252"/>
      <c r="AA33" s="23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50"/>
      <c r="S34" s="262"/>
      <c r="T34" s="263"/>
      <c r="U34" s="253"/>
      <c r="V34" s="262"/>
      <c r="W34" s="263"/>
      <c r="X34" s="253"/>
      <c r="Y34" s="262"/>
      <c r="Z34" s="263"/>
      <c r="AA34" s="23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50"/>
      <c r="S35" s="272"/>
      <c r="T35" s="273"/>
      <c r="U35" s="253"/>
      <c r="V35" s="272"/>
      <c r="W35" s="273"/>
      <c r="X35" s="253"/>
      <c r="Y35" s="272"/>
      <c r="Z35" s="273"/>
      <c r="AA35" s="23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50"/>
      <c r="S36" s="251"/>
      <c r="T36" s="252"/>
      <c r="U36" s="253"/>
      <c r="V36" s="251"/>
      <c r="W36" s="252"/>
      <c r="X36" s="253"/>
      <c r="Y36" s="251"/>
      <c r="Z36" s="252"/>
      <c r="AA36" s="23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50"/>
      <c r="S37" s="251"/>
      <c r="T37" s="252"/>
      <c r="U37" s="253"/>
      <c r="V37" s="251"/>
      <c r="W37" s="252"/>
      <c r="X37" s="253"/>
      <c r="Y37" s="251"/>
      <c r="Z37" s="252"/>
      <c r="AA37" s="23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50"/>
      <c r="S38" s="251"/>
      <c r="T38" s="252"/>
      <c r="U38" s="253"/>
      <c r="V38" s="251"/>
      <c r="W38" s="252"/>
      <c r="X38" s="253"/>
      <c r="Y38" s="251"/>
      <c r="Z38" s="252"/>
      <c r="AA38" s="23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50"/>
      <c r="S39" s="262"/>
      <c r="T39" s="263"/>
      <c r="U39" s="253"/>
      <c r="V39" s="262"/>
      <c r="W39" s="263"/>
      <c r="X39" s="253"/>
      <c r="Y39" s="262"/>
      <c r="Z39" s="263"/>
      <c r="AA39" s="23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50"/>
      <c r="S40" s="272"/>
      <c r="T40" s="273"/>
      <c r="U40" s="253"/>
      <c r="V40" s="272"/>
      <c r="W40" s="273"/>
      <c r="X40" s="253"/>
      <c r="Y40" s="272"/>
      <c r="Z40" s="273"/>
      <c r="AA40" s="23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50"/>
      <c r="S41" s="251"/>
      <c r="T41" s="252"/>
      <c r="U41" s="253"/>
      <c r="V41" s="251"/>
      <c r="W41" s="252"/>
      <c r="X41" s="253"/>
      <c r="Y41" s="251"/>
      <c r="Z41" s="252"/>
      <c r="AA41" s="23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50"/>
      <c r="S42" s="251"/>
      <c r="T42" s="252"/>
      <c r="U42" s="253"/>
      <c r="V42" s="251"/>
      <c r="W42" s="252"/>
      <c r="X42" s="253"/>
      <c r="Y42" s="251"/>
      <c r="Z42" s="252"/>
      <c r="AA42" s="23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50"/>
      <c r="S43" s="251"/>
      <c r="T43" s="252"/>
      <c r="U43" s="253"/>
      <c r="V43" s="251"/>
      <c r="W43" s="252"/>
      <c r="X43" s="253"/>
      <c r="Y43" s="251"/>
      <c r="Z43" s="252"/>
      <c r="AA43" s="23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50"/>
      <c r="S44" s="262"/>
      <c r="T44" s="263"/>
      <c r="U44" s="253"/>
      <c r="V44" s="262"/>
      <c r="W44" s="263"/>
      <c r="X44" s="253"/>
      <c r="Y44" s="262"/>
      <c r="Z44" s="263"/>
      <c r="AA44" s="23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50"/>
      <c r="S45" s="272"/>
      <c r="T45" s="273"/>
      <c r="U45" s="253"/>
      <c r="V45" s="272"/>
      <c r="W45" s="273"/>
      <c r="X45" s="253"/>
      <c r="Y45" s="272"/>
      <c r="Z45" s="273"/>
      <c r="AA45" s="23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50"/>
      <c r="S46" s="251"/>
      <c r="T46" s="252"/>
      <c r="U46" s="253"/>
      <c r="V46" s="251"/>
      <c r="W46" s="252"/>
      <c r="X46" s="253"/>
      <c r="Y46" s="251"/>
      <c r="Z46" s="252"/>
      <c r="AA46" s="23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50"/>
      <c r="S47" s="251"/>
      <c r="T47" s="252"/>
      <c r="U47" s="253"/>
      <c r="V47" s="251"/>
      <c r="W47" s="252"/>
      <c r="X47" s="253"/>
      <c r="Y47" s="251"/>
      <c r="Z47" s="252"/>
      <c r="AA47" s="23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50"/>
      <c r="S48" s="251"/>
      <c r="T48" s="252"/>
      <c r="U48" s="253"/>
      <c r="V48" s="251"/>
      <c r="W48" s="252"/>
      <c r="X48" s="253"/>
      <c r="Y48" s="251"/>
      <c r="Z48" s="252"/>
      <c r="AA48" s="23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50"/>
      <c r="S49" s="262"/>
      <c r="T49" s="263"/>
      <c r="U49" s="253"/>
      <c r="V49" s="262"/>
      <c r="W49" s="263"/>
      <c r="X49" s="253"/>
      <c r="Y49" s="262"/>
      <c r="Z49" s="263"/>
      <c r="AA49" s="23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50"/>
      <c r="S50" s="272"/>
      <c r="T50" s="273"/>
      <c r="U50" s="253"/>
      <c r="V50" s="272"/>
      <c r="W50" s="273"/>
      <c r="X50" s="253"/>
      <c r="Y50" s="272"/>
      <c r="Z50" s="273"/>
      <c r="AA50" s="23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50"/>
      <c r="S51" s="251"/>
      <c r="T51" s="252"/>
      <c r="U51" s="253"/>
      <c r="V51" s="251"/>
      <c r="W51" s="252"/>
      <c r="X51" s="253"/>
      <c r="Y51" s="251"/>
      <c r="Z51" s="252"/>
      <c r="AA51" s="23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50"/>
      <c r="S52" s="251"/>
      <c r="T52" s="252"/>
      <c r="U52" s="253"/>
      <c r="V52" s="251"/>
      <c r="W52" s="252"/>
      <c r="X52" s="253"/>
      <c r="Y52" s="251"/>
      <c r="Z52" s="252"/>
      <c r="AA52" s="23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50"/>
      <c r="S53" s="251"/>
      <c r="T53" s="252"/>
      <c r="U53" s="253"/>
      <c r="V53" s="251"/>
      <c r="W53" s="252"/>
      <c r="X53" s="253"/>
      <c r="Y53" s="251"/>
      <c r="Z53" s="252"/>
      <c r="AA53" s="23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50"/>
      <c r="S54" s="262"/>
      <c r="T54" s="263"/>
      <c r="U54" s="253"/>
      <c r="V54" s="262"/>
      <c r="W54" s="263"/>
      <c r="X54" s="253"/>
      <c r="Y54" s="262"/>
      <c r="Z54" s="263"/>
      <c r="AA54" s="23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50"/>
      <c r="S55" s="272"/>
      <c r="T55" s="273"/>
      <c r="U55" s="253"/>
      <c r="V55" s="272"/>
      <c r="W55" s="273"/>
      <c r="X55" s="253"/>
      <c r="Y55" s="272"/>
      <c r="Z55" s="273"/>
      <c r="AA55" s="23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50"/>
      <c r="S56" s="251"/>
      <c r="T56" s="252"/>
      <c r="U56" s="253"/>
      <c r="V56" s="251"/>
      <c r="W56" s="252"/>
      <c r="X56" s="253"/>
      <c r="Y56" s="251"/>
      <c r="Z56" s="252"/>
      <c r="AA56" s="23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50"/>
      <c r="S57" s="251"/>
      <c r="T57" s="252"/>
      <c r="U57" s="253"/>
      <c r="V57" s="251"/>
      <c r="W57" s="252"/>
      <c r="X57" s="253"/>
      <c r="Y57" s="251"/>
      <c r="Z57" s="252"/>
      <c r="AA57" s="23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50"/>
      <c r="S58" s="251"/>
      <c r="T58" s="252"/>
      <c r="U58" s="253"/>
      <c r="V58" s="251"/>
      <c r="W58" s="252"/>
      <c r="X58" s="253"/>
      <c r="Y58" s="251"/>
      <c r="Z58" s="252"/>
      <c r="AA58" s="23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50"/>
      <c r="S59" s="262"/>
      <c r="T59" s="263"/>
      <c r="U59" s="253"/>
      <c r="V59" s="262"/>
      <c r="W59" s="263"/>
      <c r="X59" s="253"/>
      <c r="Y59" s="262"/>
      <c r="Z59" s="263"/>
      <c r="AA59" s="23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50"/>
      <c r="S60" s="272"/>
      <c r="T60" s="273"/>
      <c r="U60" s="253"/>
      <c r="V60" s="272"/>
      <c r="W60" s="273"/>
      <c r="X60" s="253"/>
      <c r="Y60" s="272"/>
      <c r="Z60" s="273"/>
      <c r="AA60" s="23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50"/>
      <c r="S61" s="251"/>
      <c r="T61" s="252"/>
      <c r="U61" s="253"/>
      <c r="V61" s="251"/>
      <c r="W61" s="252"/>
      <c r="X61" s="253"/>
      <c r="Y61" s="251"/>
      <c r="Z61" s="252"/>
      <c r="AA61" s="23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50"/>
      <c r="S62" s="251"/>
      <c r="T62" s="252"/>
      <c r="U62" s="253"/>
      <c r="V62" s="251"/>
      <c r="W62" s="252"/>
      <c r="X62" s="253"/>
      <c r="Y62" s="251"/>
      <c r="Z62" s="252"/>
      <c r="AA62" s="23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50"/>
      <c r="S63" s="251"/>
      <c r="T63" s="252"/>
      <c r="U63" s="253"/>
      <c r="V63" s="251"/>
      <c r="W63" s="252"/>
      <c r="X63" s="253"/>
      <c r="Y63" s="251"/>
      <c r="Z63" s="252"/>
      <c r="AA63" s="23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50"/>
      <c r="S64" s="262"/>
      <c r="T64" s="263"/>
      <c r="U64" s="253"/>
      <c r="V64" s="262"/>
      <c r="W64" s="263"/>
      <c r="X64" s="253"/>
      <c r="Y64" s="262"/>
      <c r="Z64" s="263"/>
      <c r="AA64" s="23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50"/>
      <c r="S65" s="272"/>
      <c r="T65" s="273"/>
      <c r="U65" s="253"/>
      <c r="V65" s="272"/>
      <c r="W65" s="273"/>
      <c r="X65" s="253"/>
      <c r="Y65" s="272"/>
      <c r="Z65" s="273"/>
      <c r="AA65" s="23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50"/>
      <c r="S66" s="251"/>
      <c r="T66" s="252"/>
      <c r="U66" s="253"/>
      <c r="V66" s="251"/>
      <c r="W66" s="252"/>
      <c r="X66" s="253"/>
      <c r="Y66" s="251"/>
      <c r="Z66" s="252"/>
      <c r="AA66" s="23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50"/>
      <c r="S67" s="251"/>
      <c r="T67" s="252"/>
      <c r="U67" s="253"/>
      <c r="V67" s="251"/>
      <c r="W67" s="252"/>
      <c r="X67" s="253"/>
      <c r="Y67" s="251"/>
      <c r="Z67" s="252"/>
      <c r="AA67" s="23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50"/>
      <c r="S68" s="251"/>
      <c r="T68" s="252"/>
      <c r="U68" s="253"/>
      <c r="V68" s="251"/>
      <c r="W68" s="252"/>
      <c r="X68" s="253"/>
      <c r="Y68" s="251"/>
      <c r="Z68" s="252"/>
      <c r="AA68" s="23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50"/>
      <c r="S69" s="262"/>
      <c r="T69" s="263"/>
      <c r="U69" s="253"/>
      <c r="V69" s="262"/>
      <c r="W69" s="263"/>
      <c r="X69" s="253"/>
      <c r="Y69" s="262"/>
      <c r="Z69" s="263"/>
      <c r="AA69" s="23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50"/>
      <c r="S70" s="272"/>
      <c r="T70" s="273"/>
      <c r="U70" s="253"/>
      <c r="V70" s="272"/>
      <c r="W70" s="273"/>
      <c r="X70" s="253"/>
      <c r="Y70" s="272"/>
      <c r="Z70" s="273"/>
      <c r="AA70" s="23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50"/>
      <c r="S71" s="251"/>
      <c r="T71" s="252"/>
      <c r="U71" s="253"/>
      <c r="V71" s="251"/>
      <c r="W71" s="252"/>
      <c r="X71" s="253"/>
      <c r="Y71" s="251"/>
      <c r="Z71" s="252"/>
      <c r="AA71" s="23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50"/>
      <c r="S72" s="251"/>
      <c r="T72" s="252"/>
      <c r="U72" s="253"/>
      <c r="V72" s="251"/>
      <c r="W72" s="252"/>
      <c r="X72" s="253"/>
      <c r="Y72" s="251"/>
      <c r="Z72" s="252"/>
      <c r="AA72" s="23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50"/>
      <c r="S73" s="251"/>
      <c r="T73" s="252"/>
      <c r="U73" s="253"/>
      <c r="V73" s="251"/>
      <c r="W73" s="252"/>
      <c r="X73" s="253"/>
      <c r="Y73" s="251"/>
      <c r="Z73" s="252"/>
      <c r="AA73" s="23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50"/>
      <c r="S74" s="262"/>
      <c r="T74" s="263"/>
      <c r="U74" s="253"/>
      <c r="V74" s="262"/>
      <c r="W74" s="263"/>
      <c r="X74" s="253"/>
      <c r="Y74" s="262"/>
      <c r="Z74" s="263"/>
      <c r="AA74" s="23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50"/>
      <c r="S75" s="272"/>
      <c r="T75" s="273"/>
      <c r="U75" s="253"/>
      <c r="V75" s="272"/>
      <c r="W75" s="273"/>
      <c r="X75" s="253"/>
      <c r="Y75" s="272"/>
      <c r="Z75" s="273"/>
      <c r="AA75" s="23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50"/>
      <c r="S76" s="251"/>
      <c r="T76" s="252"/>
      <c r="U76" s="253"/>
      <c r="V76" s="251"/>
      <c r="W76" s="252"/>
      <c r="X76" s="253"/>
      <c r="Y76" s="251"/>
      <c r="Z76" s="252"/>
      <c r="AA76" s="23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50"/>
      <c r="S77" s="251"/>
      <c r="T77" s="252"/>
      <c r="U77" s="253"/>
      <c r="V77" s="251"/>
      <c r="W77" s="252"/>
      <c r="X77" s="253"/>
      <c r="Y77" s="251"/>
      <c r="Z77" s="252"/>
      <c r="AA77" s="23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50"/>
      <c r="S78" s="251"/>
      <c r="T78" s="252"/>
      <c r="U78" s="253"/>
      <c r="V78" s="251"/>
      <c r="W78" s="252"/>
      <c r="X78" s="253"/>
      <c r="Y78" s="251"/>
      <c r="Z78" s="252"/>
      <c r="AA78" s="23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50"/>
      <c r="S79" s="262"/>
      <c r="T79" s="263"/>
      <c r="U79" s="253"/>
      <c r="V79" s="262"/>
      <c r="W79" s="263"/>
      <c r="X79" s="253"/>
      <c r="Y79" s="262"/>
      <c r="Z79" s="263"/>
      <c r="AA79" s="23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50"/>
      <c r="S80" s="272"/>
      <c r="T80" s="273"/>
      <c r="U80" s="253"/>
      <c r="V80" s="272"/>
      <c r="W80" s="273"/>
      <c r="X80" s="253"/>
      <c r="Y80" s="272"/>
      <c r="Z80" s="273"/>
      <c r="AA80" s="23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50"/>
      <c r="S81" s="251"/>
      <c r="T81" s="252"/>
      <c r="U81" s="253"/>
      <c r="V81" s="251"/>
      <c r="W81" s="252"/>
      <c r="X81" s="253"/>
      <c r="Y81" s="251"/>
      <c r="Z81" s="252"/>
      <c r="AA81" s="23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50"/>
      <c r="S82" s="251"/>
      <c r="T82" s="252"/>
      <c r="U82" s="253"/>
      <c r="V82" s="251"/>
      <c r="W82" s="252"/>
      <c r="X82" s="253"/>
      <c r="Y82" s="251"/>
      <c r="Z82" s="252"/>
      <c r="AA82" s="23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50"/>
      <c r="S83" s="251"/>
      <c r="T83" s="252"/>
      <c r="U83" s="253"/>
      <c r="V83" s="251"/>
      <c r="W83" s="252"/>
      <c r="X83" s="253"/>
      <c r="Y83" s="251"/>
      <c r="Z83" s="252"/>
      <c r="AA83" s="23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50"/>
      <c r="S84" s="262"/>
      <c r="T84" s="263"/>
      <c r="U84" s="253"/>
      <c r="V84" s="262"/>
      <c r="W84" s="263"/>
      <c r="X84" s="253"/>
      <c r="Y84" s="262"/>
      <c r="Z84" s="263"/>
      <c r="AA84" s="23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50"/>
      <c r="S85" s="272"/>
      <c r="T85" s="273"/>
      <c r="U85" s="253"/>
      <c r="V85" s="272"/>
      <c r="W85" s="273"/>
      <c r="X85" s="253"/>
      <c r="Y85" s="272"/>
      <c r="Z85" s="273"/>
      <c r="AA85" s="23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50"/>
      <c r="S86" s="251"/>
      <c r="T86" s="252"/>
      <c r="U86" s="253"/>
      <c r="V86" s="251"/>
      <c r="W86" s="252"/>
      <c r="X86" s="253"/>
      <c r="Y86" s="251"/>
      <c r="Z86" s="252"/>
      <c r="AA86" s="23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50"/>
      <c r="S87" s="251"/>
      <c r="T87" s="252"/>
      <c r="U87" s="253"/>
      <c r="V87" s="251"/>
      <c r="W87" s="252"/>
      <c r="X87" s="253"/>
      <c r="Y87" s="251"/>
      <c r="Z87" s="252"/>
      <c r="AA87" s="23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50"/>
      <c r="S88" s="251"/>
      <c r="T88" s="252"/>
      <c r="U88" s="253"/>
      <c r="V88" s="251"/>
      <c r="W88" s="252"/>
      <c r="X88" s="253"/>
      <c r="Y88" s="251"/>
      <c r="Z88" s="252"/>
      <c r="AA88" s="23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50"/>
      <c r="S89" s="262"/>
      <c r="T89" s="263"/>
      <c r="U89" s="253"/>
      <c r="V89" s="262"/>
      <c r="W89" s="263"/>
      <c r="X89" s="253"/>
      <c r="Y89" s="262"/>
      <c r="Z89" s="263"/>
      <c r="AA89" s="23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50"/>
      <c r="S90" s="272"/>
      <c r="T90" s="273"/>
      <c r="U90" s="253"/>
      <c r="V90" s="272"/>
      <c r="W90" s="273"/>
      <c r="X90" s="253"/>
      <c r="Y90" s="272"/>
      <c r="Z90" s="273"/>
      <c r="AA90" s="23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50"/>
      <c r="S91" s="251"/>
      <c r="T91" s="252"/>
      <c r="U91" s="253"/>
      <c r="V91" s="251"/>
      <c r="W91" s="252"/>
      <c r="X91" s="253"/>
      <c r="Y91" s="251"/>
      <c r="Z91" s="252"/>
      <c r="AA91" s="23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50"/>
      <c r="S92" s="251"/>
      <c r="T92" s="252"/>
      <c r="U92" s="253"/>
      <c r="V92" s="251"/>
      <c r="W92" s="252"/>
      <c r="X92" s="253"/>
      <c r="Y92" s="251"/>
      <c r="Z92" s="252"/>
      <c r="AA92" s="23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50"/>
      <c r="S93" s="251"/>
      <c r="T93" s="252"/>
      <c r="U93" s="253"/>
      <c r="V93" s="251"/>
      <c r="W93" s="252"/>
      <c r="X93" s="253"/>
      <c r="Y93" s="251"/>
      <c r="Z93" s="252"/>
      <c r="AA93" s="23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50"/>
      <c r="S94" s="262"/>
      <c r="T94" s="263"/>
      <c r="U94" s="253"/>
      <c r="V94" s="262"/>
      <c r="W94" s="263"/>
      <c r="X94" s="253"/>
      <c r="Y94" s="262"/>
      <c r="Z94" s="263"/>
      <c r="AA94" s="23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50"/>
      <c r="S95" s="272"/>
      <c r="T95" s="273"/>
      <c r="U95" s="253"/>
      <c r="V95" s="272"/>
      <c r="W95" s="273"/>
      <c r="X95" s="253"/>
      <c r="Y95" s="272"/>
      <c r="Z95" s="273"/>
      <c r="AA95" s="23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50"/>
      <c r="S96" s="251"/>
      <c r="T96" s="252"/>
      <c r="U96" s="253"/>
      <c r="V96" s="251"/>
      <c r="W96" s="252"/>
      <c r="X96" s="253"/>
      <c r="Y96" s="251"/>
      <c r="Z96" s="252"/>
      <c r="AA96" s="23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50"/>
      <c r="S97" s="251"/>
      <c r="T97" s="252"/>
      <c r="U97" s="253"/>
      <c r="V97" s="251"/>
      <c r="W97" s="252"/>
      <c r="X97" s="253"/>
      <c r="Y97" s="251"/>
      <c r="Z97" s="252"/>
      <c r="AA97" s="23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50"/>
      <c r="S98" s="251"/>
      <c r="T98" s="252"/>
      <c r="U98" s="253"/>
      <c r="V98" s="251"/>
      <c r="W98" s="252"/>
      <c r="X98" s="253"/>
      <c r="Y98" s="251"/>
      <c r="Z98" s="252"/>
      <c r="AA98" s="23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50"/>
      <c r="S99" s="262"/>
      <c r="T99" s="263"/>
      <c r="U99" s="253"/>
      <c r="V99" s="262"/>
      <c r="W99" s="263"/>
      <c r="X99" s="253"/>
      <c r="Y99" s="262"/>
      <c r="Z99" s="263"/>
      <c r="AA99" s="23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50"/>
      <c r="S100" s="272"/>
      <c r="T100" s="273"/>
      <c r="U100" s="253"/>
      <c r="V100" s="272"/>
      <c r="W100" s="273"/>
      <c r="X100" s="253"/>
      <c r="Y100" s="272"/>
      <c r="Z100" s="273"/>
      <c r="AA100" s="23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50"/>
      <c r="S101" s="251"/>
      <c r="T101" s="252"/>
      <c r="U101" s="253"/>
      <c r="V101" s="251"/>
      <c r="W101" s="252"/>
      <c r="X101" s="253"/>
      <c r="Y101" s="251"/>
      <c r="Z101" s="252"/>
      <c r="AA101" s="23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50"/>
      <c r="S102" s="251"/>
      <c r="T102" s="252"/>
      <c r="U102" s="253"/>
      <c r="V102" s="251"/>
      <c r="W102" s="252"/>
      <c r="X102" s="253"/>
      <c r="Y102" s="251"/>
      <c r="Z102" s="252"/>
      <c r="AA102" s="23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50"/>
      <c r="S103" s="251"/>
      <c r="T103" s="252"/>
      <c r="U103" s="253"/>
      <c r="V103" s="251"/>
      <c r="W103" s="252"/>
      <c r="X103" s="253"/>
      <c r="Y103" s="251"/>
      <c r="Z103" s="252"/>
      <c r="AA103" s="23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248"/>
      <c r="Q104" s="282"/>
      <c r="R104" s="283"/>
      <c r="S104" s="284"/>
      <c r="T104" s="285"/>
      <c r="U104" s="286"/>
      <c r="V104" s="284"/>
      <c r="W104" s="285"/>
      <c r="X104" s="286"/>
      <c r="Y104" s="284"/>
      <c r="Z104" s="285"/>
      <c r="AA104" s="23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288"/>
      <c r="Q105" s="86"/>
      <c r="R105" t="s" s="287">
        <v>106</v>
      </c>
      <c r="S105" t="s" s="289">
        <v>107</v>
      </c>
      <c r="T105" s="86"/>
      <c r="U105" t="s" s="287">
        <v>106</v>
      </c>
      <c r="V105" t="s" s="289">
        <v>107</v>
      </c>
      <c r="W105" s="86"/>
      <c r="X105" t="s" s="287">
        <v>106</v>
      </c>
      <c r="Y105" t="s" s="289">
        <v>107</v>
      </c>
      <c r="Z105" s="86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291" cm="1">
        <f t="array" ref="B106">_xlfn.COUNTIFS($B$5:$B$104,"&lt;&gt;",$D$5:$D$104,"&lt;&gt;")</f>
        <v>0</v>
      </c>
      <c r="C106" s="23"/>
      <c r="D106" s="292" cm="1">
        <f t="array" ref="D106">SUM(COUNT(D5:D104))+COUNTA(D5:D104)</f>
        <v>0</v>
      </c>
      <c r="E106" s="12"/>
      <c r="F106" s="12"/>
      <c r="G106" s="12"/>
      <c r="H106" s="12"/>
      <c r="I106" s="12"/>
      <c r="J106" s="12"/>
      <c r="K106" s="12"/>
      <c r="L106" s="12"/>
      <c r="M106" s="12"/>
      <c r="N106" s="292" cm="1">
        <f t="array" ref="N106">COUNTIF(P5:P104,"中学")</f>
        <v>0</v>
      </c>
      <c r="O106" s="12"/>
      <c r="P106" s="12"/>
      <c r="Q106" s="293"/>
      <c r="R106" s="294" cm="1">
        <f t="array" ref="R106">_xlfn.COUNTIFS(P5:P104,"&lt;一般&gt;",R5:R104,"&lt;100m①/100m②/200m&gt;",U5:U104,"&lt;100m①/100m②/200m&gt;",X5:X104,"&lt;100m①/100m②/200m&gt;")</f>
        <v>0</v>
      </c>
      <c r="S106" s="295"/>
      <c r="T106" s="115"/>
      <c r="U106" t="b" s="294" cm="1">
        <f t="array" ref="U106">Q106=_xlfn.COUNTIFS(S5:S104,"&lt;中学/高校&gt;",$D5:$D104,"&lt;&gt;")</f>
        <v>1</v>
      </c>
      <c r="V106" s="295"/>
      <c r="W106" s="115"/>
      <c r="X106" t="b" s="294" cm="1">
        <f t="array" ref="X106">T106=_xlfn.COUNTIFS(V5:V104,"&lt;中学/高校&gt;",$D5:$D104,"&lt;&gt;")</f>
        <v>1</v>
      </c>
      <c r="Y106" s="295"/>
      <c r="Z106" s="115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300" cm="1">
        <f t="array" ref="N107">COUNTIF(P5:P104,"高校")</f>
        <v>0</v>
      </c>
      <c r="O107" s="226"/>
      <c r="P107" s="12"/>
      <c r="Q107" s="12"/>
      <c r="R107" s="153"/>
      <c r="S107" s="153"/>
      <c r="T107" s="12"/>
      <c r="U107" s="153"/>
      <c r="V107" s="153"/>
      <c r="W107" s="12"/>
      <c r="X107" s="153"/>
      <c r="Y107" s="153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292" cm="1">
        <f t="array" ref="M108">COUNTIF(P5:P104,"一般")</f>
        <v>0</v>
      </c>
      <c r="N108" s="292" cm="1">
        <f t="array" ref="N108">SUM(N106,N107)</f>
        <v>0</v>
      </c>
      <c r="O108" s="12"/>
      <c r="P108" s="12"/>
      <c r="Q108" s="12"/>
      <c r="R108" s="292" cm="1">
        <f t="array" ref="R108">COUNTA(R5:R104,U5:U104,X5:X104)</f>
        <v>0</v>
      </c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  <row r="109" ht="17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88"/>
      <c r="AM109" s="188"/>
      <c r="AN109" s="188"/>
      <c r="AO109" s="188"/>
      <c r="AP109" s="188"/>
      <c r="AQ109" s="188"/>
      <c r="AR109" s="188"/>
      <c r="AS109" s="188"/>
      <c r="AT109" s="188"/>
    </row>
    <row r="110" ht="17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33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88"/>
      <c r="AM110" s="188"/>
      <c r="AN110" s="188"/>
      <c r="AO110" s="188"/>
      <c r="AP110" s="188"/>
      <c r="AQ110" s="188"/>
      <c r="AR110" s="188"/>
      <c r="AS110" s="188"/>
      <c r="AT110" s="188"/>
    </row>
    <row r="111" ht="17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88"/>
      <c r="AM111" s="188"/>
      <c r="AN111" s="188"/>
      <c r="AO111" s="188"/>
      <c r="AP111" s="188"/>
      <c r="AQ111" s="188"/>
      <c r="AR111" s="188"/>
      <c r="AS111" s="188"/>
      <c r="AT111" s="188"/>
    </row>
    <row r="112" ht="17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33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88"/>
      <c r="AM112" s="188"/>
      <c r="AN112" s="188"/>
      <c r="AO112" s="188"/>
      <c r="AP112" s="188"/>
      <c r="AQ112" s="188"/>
      <c r="AR112" s="188"/>
      <c r="AS112" s="188"/>
      <c r="AT112" s="188"/>
    </row>
    <row r="113" ht="17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t="s" s="33">
        <v>108</v>
      </c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88"/>
      <c r="AM113" s="188"/>
      <c r="AN113" s="188"/>
      <c r="AO113" s="188"/>
      <c r="AP113" s="188"/>
      <c r="AQ113" s="188"/>
      <c r="AR113" s="188"/>
      <c r="AS113" s="188"/>
      <c r="AT113" s="188"/>
    </row>
  </sheetData>
  <mergeCells count="10">
    <mergeCell ref="V1:W1"/>
    <mergeCell ref="U2:W2"/>
    <mergeCell ref="Y1:Z1"/>
    <mergeCell ref="X2:Z2"/>
    <mergeCell ref="S1:T1"/>
    <mergeCell ref="D2:E2"/>
    <mergeCell ref="F2:G2"/>
    <mergeCell ref="H2:I2"/>
    <mergeCell ref="L2:L3"/>
    <mergeCell ref="R2:T2"/>
  </mergeCells>
  <dataValidations count="2">
    <dataValidation type="list" allowBlank="1" showInputMessage="1" showErrorMessage="1" sqref="P5:P104">
      <formula1>"一般,大学,高校,中学"</formula1>
    </dataValidation>
    <dataValidation type="list" allowBlank="1" showInputMessage="1" showErrorMessage="1" sqref="R5:R104 U5:U104 X5:X104">
      <formula1>"100m①,100m②,200m"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AT113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301" customWidth="1"/>
    <col min="2" max="2" width="4.67188" style="301" customWidth="1"/>
    <col min="3" max="3" width="4.85156" style="301" customWidth="1"/>
    <col min="4" max="5" width="7.5" style="301" customWidth="1"/>
    <col min="6" max="7" width="7.85156" style="301" customWidth="1"/>
    <col min="8" max="9" width="7.67188" style="301" customWidth="1"/>
    <col min="10" max="10" width="7.5" style="301" customWidth="1"/>
    <col min="11" max="11" width="3.17188" style="301" customWidth="1"/>
    <col min="12" max="12" hidden="1" width="7.5" style="301" customWidth="1"/>
    <col min="13" max="13" width="7.5" style="301" customWidth="1"/>
    <col min="14" max="14" width="6" style="301" customWidth="1"/>
    <col min="15" max="15" width="8.5" style="301" customWidth="1"/>
    <col min="16" max="16" width="5.35156" style="301" customWidth="1"/>
    <col min="17" max="17" width="2.5" style="301" customWidth="1"/>
    <col min="18" max="18" width="11.5" style="301" customWidth="1"/>
    <col min="19" max="19" width="7" style="301" customWidth="1"/>
    <col min="20" max="20" width="4.35156" style="301" customWidth="1"/>
    <col min="21" max="21" width="11.5" style="301" customWidth="1"/>
    <col min="22" max="22" width="7" style="301" customWidth="1"/>
    <col min="23" max="23" width="4.35156" style="301" customWidth="1"/>
    <col min="24" max="24" width="11.5" style="301" customWidth="1"/>
    <col min="25" max="25" width="7" style="301" customWidth="1"/>
    <col min="26" max="26" width="4.35156" style="301" customWidth="1"/>
    <col min="27" max="27" width="4.5" style="301" customWidth="1"/>
    <col min="28" max="28" width="2.85156" style="301" customWidth="1"/>
    <col min="29" max="37" width="3.17188" style="301" customWidth="1"/>
    <col min="38" max="38" width="7.67188" style="301" customWidth="1"/>
    <col min="39" max="46" width="7.5" style="301" customWidth="1"/>
    <col min="47" max="16384" width="7.5" style="301" customWidth="1"/>
  </cols>
  <sheetData>
    <row r="1" ht="24" customHeight="1">
      <c r="A1" s="90"/>
      <c r="B1" t="s" s="180">
        <v>56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85"/>
      <c r="V1" s="186"/>
      <c r="W1" s="187"/>
      <c r="X1" s="185"/>
      <c r="Y1" s="186"/>
      <c r="Z1" s="187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67</v>
      </c>
      <c r="S2" s="198"/>
      <c r="T2" s="199"/>
      <c r="U2" t="s" s="200">
        <v>68</v>
      </c>
      <c r="V2" s="198"/>
      <c r="W2" s="199"/>
      <c r="X2" t="s" s="200">
        <v>69</v>
      </c>
      <c r="Y2" s="198"/>
      <c r="Z2" s="199"/>
      <c r="AA2" s="201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t="s" s="212">
        <v>82</v>
      </c>
      <c r="V3" t="s" s="214">
        <v>83</v>
      </c>
      <c r="W3" t="s" s="215">
        <v>84</v>
      </c>
      <c r="X3" t="s" s="212">
        <v>82</v>
      </c>
      <c r="Y3" t="s" s="214">
        <v>83</v>
      </c>
      <c r="Z3" t="s" s="215">
        <v>84</v>
      </c>
      <c r="AA3" s="201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88</v>
      </c>
      <c r="F4" t="s" s="221">
        <v>89</v>
      </c>
      <c r="G4" t="s" s="220">
        <v>90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16</v>
      </c>
      <c r="Q4" s="216"/>
      <c r="R4" t="s" s="217">
        <v>97</v>
      </c>
      <c r="S4" t="s" s="224">
        <v>98</v>
      </c>
      <c r="T4" t="s" s="225">
        <v>99</v>
      </c>
      <c r="U4" t="s" s="216">
        <v>97</v>
      </c>
      <c r="V4" t="s" s="224">
        <v>98</v>
      </c>
      <c r="W4" t="s" s="225">
        <v>99</v>
      </c>
      <c r="X4" t="s" s="216">
        <v>100</v>
      </c>
      <c r="Y4" t="s" s="224">
        <v>101</v>
      </c>
      <c r="Z4" t="s" s="225">
        <v>99</v>
      </c>
      <c r="AA4" s="201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36"/>
      <c r="S5" s="237"/>
      <c r="T5" s="238"/>
      <c r="U5" s="239"/>
      <c r="V5" s="237"/>
      <c r="W5" s="238"/>
      <c r="X5" s="239"/>
      <c r="Y5" s="237"/>
      <c r="Z5" s="238"/>
      <c r="AA5" s="201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t="s" s="240">
        <v>102</v>
      </c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50"/>
      <c r="S6" s="251"/>
      <c r="T6" s="252"/>
      <c r="U6" s="253"/>
      <c r="V6" s="251"/>
      <c r="W6" s="252"/>
      <c r="X6" s="253"/>
      <c r="Y6" s="251"/>
      <c r="Z6" s="252"/>
      <c r="AA6" s="201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t="s" s="240">
        <v>103</v>
      </c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50"/>
      <c r="S7" s="251"/>
      <c r="T7" s="252"/>
      <c r="U7" s="253"/>
      <c r="V7" s="251"/>
      <c r="W7" s="252"/>
      <c r="X7" s="253"/>
      <c r="Y7" s="251"/>
      <c r="Z7" s="252"/>
      <c r="AA7" s="201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t="s" s="240">
        <v>100</v>
      </c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50"/>
      <c r="S8" s="251"/>
      <c r="T8" s="252"/>
      <c r="U8" s="253"/>
      <c r="V8" s="251"/>
      <c r="W8" s="252"/>
      <c r="X8" s="253"/>
      <c r="Y8" s="251"/>
      <c r="Z8" s="252"/>
      <c r="AA8" s="201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50"/>
      <c r="S9" s="262"/>
      <c r="T9" s="263"/>
      <c r="U9" s="253"/>
      <c r="V9" s="262"/>
      <c r="W9" s="263"/>
      <c r="X9" s="253"/>
      <c r="Y9" s="262"/>
      <c r="Z9" s="263"/>
      <c r="AA9" s="201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50"/>
      <c r="S10" s="272"/>
      <c r="T10" s="273"/>
      <c r="U10" s="253"/>
      <c r="V10" s="272"/>
      <c r="W10" s="273"/>
      <c r="X10" s="253"/>
      <c r="Y10" s="272"/>
      <c r="Z10" s="273"/>
      <c r="AA10" s="201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t="s" s="274">
        <v>11</v>
      </c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50"/>
      <c r="S11" s="251"/>
      <c r="T11" s="252"/>
      <c r="U11" s="253"/>
      <c r="V11" s="251"/>
      <c r="W11" s="252"/>
      <c r="X11" s="253"/>
      <c r="Y11" s="251"/>
      <c r="Z11" s="252"/>
      <c r="AA11" s="201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t="s" s="274">
        <v>104</v>
      </c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50"/>
      <c r="S12" s="251"/>
      <c r="T12" s="252"/>
      <c r="U12" s="253"/>
      <c r="V12" s="251"/>
      <c r="W12" s="252"/>
      <c r="X12" s="253"/>
      <c r="Y12" s="251"/>
      <c r="Z12" s="252"/>
      <c r="AA12" s="201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t="s" s="274">
        <v>12</v>
      </c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50"/>
      <c r="S13" s="251"/>
      <c r="T13" s="252"/>
      <c r="U13" s="253"/>
      <c r="V13" s="251"/>
      <c r="W13" s="252"/>
      <c r="X13" s="253"/>
      <c r="Y13" s="251"/>
      <c r="Z13" s="252"/>
      <c r="AA13" s="201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t="s" s="274">
        <v>16</v>
      </c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50"/>
      <c r="S14" s="262"/>
      <c r="T14" s="263"/>
      <c r="U14" s="253"/>
      <c r="V14" s="262"/>
      <c r="W14" s="263"/>
      <c r="X14" s="253"/>
      <c r="Y14" s="262"/>
      <c r="Z14" s="263"/>
      <c r="AA14" s="201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50"/>
      <c r="S15" s="272"/>
      <c r="T15" s="273"/>
      <c r="U15" s="253"/>
      <c r="V15" s="272"/>
      <c r="W15" s="273"/>
      <c r="X15" s="253"/>
      <c r="Y15" s="272"/>
      <c r="Z15" s="273"/>
      <c r="AA15" s="201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50"/>
      <c r="S16" s="251"/>
      <c r="T16" s="252"/>
      <c r="U16" s="253"/>
      <c r="V16" s="251"/>
      <c r="W16" s="252"/>
      <c r="X16" s="253"/>
      <c r="Y16" s="251"/>
      <c r="Z16" s="252"/>
      <c r="AA16" s="201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50"/>
      <c r="S17" s="251"/>
      <c r="T17" s="252"/>
      <c r="U17" s="253"/>
      <c r="V17" s="251"/>
      <c r="W17" s="252"/>
      <c r="X17" s="253"/>
      <c r="Y17" s="251"/>
      <c r="Z17" s="252"/>
      <c r="AA17" s="201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50"/>
      <c r="S18" s="251"/>
      <c r="T18" s="252"/>
      <c r="U18" s="253"/>
      <c r="V18" s="251"/>
      <c r="W18" s="252"/>
      <c r="X18" s="253"/>
      <c r="Y18" s="251"/>
      <c r="Z18" s="252"/>
      <c r="AA18" s="201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50"/>
      <c r="S19" s="262"/>
      <c r="T19" s="263"/>
      <c r="U19" s="253"/>
      <c r="V19" s="262"/>
      <c r="W19" s="263"/>
      <c r="X19" s="253"/>
      <c r="Y19" s="262"/>
      <c r="Z19" s="263"/>
      <c r="AA19" s="201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50"/>
      <c r="S20" s="272"/>
      <c r="T20" s="273"/>
      <c r="U20" s="253"/>
      <c r="V20" s="272"/>
      <c r="W20" s="273"/>
      <c r="X20" s="253"/>
      <c r="Y20" s="272"/>
      <c r="Z20" s="273"/>
      <c r="AA20" s="201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50"/>
      <c r="S21" s="251"/>
      <c r="T21" s="252"/>
      <c r="U21" s="253"/>
      <c r="V21" s="251"/>
      <c r="W21" s="252"/>
      <c r="X21" s="253"/>
      <c r="Y21" s="251"/>
      <c r="Z21" s="252"/>
      <c r="AA21" s="201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50"/>
      <c r="S22" s="251"/>
      <c r="T22" s="252"/>
      <c r="U22" s="253"/>
      <c r="V22" s="251"/>
      <c r="W22" s="252"/>
      <c r="X22" s="253"/>
      <c r="Y22" s="251"/>
      <c r="Z22" s="252"/>
      <c r="AA22" s="201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50"/>
      <c r="S23" s="251"/>
      <c r="T23" s="252"/>
      <c r="U23" s="253"/>
      <c r="V23" s="251"/>
      <c r="W23" s="252"/>
      <c r="X23" s="253"/>
      <c r="Y23" s="251"/>
      <c r="Z23" s="252"/>
      <c r="AA23" s="201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50"/>
      <c r="S24" s="262"/>
      <c r="T24" s="263"/>
      <c r="U24" s="253"/>
      <c r="V24" s="262"/>
      <c r="W24" s="263"/>
      <c r="X24" s="253"/>
      <c r="Y24" s="262"/>
      <c r="Z24" s="263"/>
      <c r="AA24" s="201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50"/>
      <c r="S25" s="272"/>
      <c r="T25" s="273"/>
      <c r="U25" s="253"/>
      <c r="V25" s="272"/>
      <c r="W25" s="273"/>
      <c r="X25" s="253"/>
      <c r="Y25" s="272"/>
      <c r="Z25" s="273"/>
      <c r="AA25" s="201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50"/>
      <c r="S26" s="251"/>
      <c r="T26" s="252"/>
      <c r="U26" s="253"/>
      <c r="V26" s="251"/>
      <c r="W26" s="252"/>
      <c r="X26" s="253"/>
      <c r="Y26" s="251"/>
      <c r="Z26" s="252"/>
      <c r="AA26" s="201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50"/>
      <c r="S27" s="251"/>
      <c r="T27" s="252"/>
      <c r="U27" s="253"/>
      <c r="V27" s="251"/>
      <c r="W27" s="252"/>
      <c r="X27" s="253"/>
      <c r="Y27" s="251"/>
      <c r="Z27" s="252"/>
      <c r="AA27" s="201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50"/>
      <c r="S28" s="251"/>
      <c r="T28" s="252"/>
      <c r="U28" s="253"/>
      <c r="V28" s="251"/>
      <c r="W28" s="252"/>
      <c r="X28" s="253"/>
      <c r="Y28" s="251"/>
      <c r="Z28" s="252"/>
      <c r="AA28" s="201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50"/>
      <c r="S29" s="262"/>
      <c r="T29" s="263"/>
      <c r="U29" s="253"/>
      <c r="V29" s="262"/>
      <c r="W29" s="263"/>
      <c r="X29" s="253"/>
      <c r="Y29" s="262"/>
      <c r="Z29" s="263"/>
      <c r="AA29" s="201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50"/>
      <c r="S30" s="272"/>
      <c r="T30" s="273"/>
      <c r="U30" s="253"/>
      <c r="V30" s="272"/>
      <c r="W30" s="273"/>
      <c r="X30" s="253"/>
      <c r="Y30" s="272"/>
      <c r="Z30" s="273"/>
      <c r="AA30" s="201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50"/>
      <c r="S31" s="251"/>
      <c r="T31" s="252"/>
      <c r="U31" s="253"/>
      <c r="V31" s="251"/>
      <c r="W31" s="252"/>
      <c r="X31" s="253"/>
      <c r="Y31" s="251"/>
      <c r="Z31" s="252"/>
      <c r="AA31" s="201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50"/>
      <c r="S32" s="251"/>
      <c r="T32" s="252"/>
      <c r="U32" s="253"/>
      <c r="V32" s="251"/>
      <c r="W32" s="252"/>
      <c r="X32" s="253"/>
      <c r="Y32" s="251"/>
      <c r="Z32" s="252"/>
      <c r="AA32" s="201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50"/>
      <c r="S33" s="251"/>
      <c r="T33" s="252"/>
      <c r="U33" s="253"/>
      <c r="V33" s="251"/>
      <c r="W33" s="252"/>
      <c r="X33" s="253"/>
      <c r="Y33" s="251"/>
      <c r="Z33" s="252"/>
      <c r="AA33" s="23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50"/>
      <c r="S34" s="262"/>
      <c r="T34" s="263"/>
      <c r="U34" s="253"/>
      <c r="V34" s="262"/>
      <c r="W34" s="263"/>
      <c r="X34" s="253"/>
      <c r="Y34" s="262"/>
      <c r="Z34" s="263"/>
      <c r="AA34" s="23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50"/>
      <c r="S35" s="272"/>
      <c r="T35" s="273"/>
      <c r="U35" s="253"/>
      <c r="V35" s="272"/>
      <c r="W35" s="273"/>
      <c r="X35" s="253"/>
      <c r="Y35" s="272"/>
      <c r="Z35" s="273"/>
      <c r="AA35" s="23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50"/>
      <c r="S36" s="251"/>
      <c r="T36" s="252"/>
      <c r="U36" s="253"/>
      <c r="V36" s="251"/>
      <c r="W36" s="252"/>
      <c r="X36" s="253"/>
      <c r="Y36" s="251"/>
      <c r="Z36" s="252"/>
      <c r="AA36" s="23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50"/>
      <c r="S37" s="251"/>
      <c r="T37" s="252"/>
      <c r="U37" s="253"/>
      <c r="V37" s="251"/>
      <c r="W37" s="252"/>
      <c r="X37" s="253"/>
      <c r="Y37" s="251"/>
      <c r="Z37" s="252"/>
      <c r="AA37" s="23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50"/>
      <c r="S38" s="251"/>
      <c r="T38" s="252"/>
      <c r="U38" s="253"/>
      <c r="V38" s="251"/>
      <c r="W38" s="252"/>
      <c r="X38" s="253"/>
      <c r="Y38" s="251"/>
      <c r="Z38" s="252"/>
      <c r="AA38" s="23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50"/>
      <c r="S39" s="262"/>
      <c r="T39" s="263"/>
      <c r="U39" s="253"/>
      <c r="V39" s="262"/>
      <c r="W39" s="263"/>
      <c r="X39" s="253"/>
      <c r="Y39" s="262"/>
      <c r="Z39" s="263"/>
      <c r="AA39" s="23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50"/>
      <c r="S40" s="272"/>
      <c r="T40" s="273"/>
      <c r="U40" s="253"/>
      <c r="V40" s="272"/>
      <c r="W40" s="273"/>
      <c r="X40" s="253"/>
      <c r="Y40" s="272"/>
      <c r="Z40" s="273"/>
      <c r="AA40" s="23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50"/>
      <c r="S41" s="251"/>
      <c r="T41" s="252"/>
      <c r="U41" s="253"/>
      <c r="V41" s="251"/>
      <c r="W41" s="252"/>
      <c r="X41" s="253"/>
      <c r="Y41" s="251"/>
      <c r="Z41" s="252"/>
      <c r="AA41" s="23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50"/>
      <c r="S42" s="251"/>
      <c r="T42" s="252"/>
      <c r="U42" s="253"/>
      <c r="V42" s="251"/>
      <c r="W42" s="252"/>
      <c r="X42" s="253"/>
      <c r="Y42" s="251"/>
      <c r="Z42" s="252"/>
      <c r="AA42" s="23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50"/>
      <c r="S43" s="251"/>
      <c r="T43" s="252"/>
      <c r="U43" s="253"/>
      <c r="V43" s="251"/>
      <c r="W43" s="252"/>
      <c r="X43" s="253"/>
      <c r="Y43" s="251"/>
      <c r="Z43" s="252"/>
      <c r="AA43" s="23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50"/>
      <c r="S44" s="262"/>
      <c r="T44" s="263"/>
      <c r="U44" s="253"/>
      <c r="V44" s="262"/>
      <c r="W44" s="263"/>
      <c r="X44" s="253"/>
      <c r="Y44" s="262"/>
      <c r="Z44" s="263"/>
      <c r="AA44" s="23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50"/>
      <c r="S45" s="272"/>
      <c r="T45" s="273"/>
      <c r="U45" s="253"/>
      <c r="V45" s="272"/>
      <c r="W45" s="273"/>
      <c r="X45" s="253"/>
      <c r="Y45" s="272"/>
      <c r="Z45" s="273"/>
      <c r="AA45" s="23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50"/>
      <c r="S46" s="251"/>
      <c r="T46" s="252"/>
      <c r="U46" s="253"/>
      <c r="V46" s="251"/>
      <c r="W46" s="252"/>
      <c r="X46" s="253"/>
      <c r="Y46" s="251"/>
      <c r="Z46" s="252"/>
      <c r="AA46" s="23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50"/>
      <c r="S47" s="251"/>
      <c r="T47" s="252"/>
      <c r="U47" s="253"/>
      <c r="V47" s="251"/>
      <c r="W47" s="252"/>
      <c r="X47" s="253"/>
      <c r="Y47" s="251"/>
      <c r="Z47" s="252"/>
      <c r="AA47" s="23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50"/>
      <c r="S48" s="251"/>
      <c r="T48" s="252"/>
      <c r="U48" s="253"/>
      <c r="V48" s="251"/>
      <c r="W48" s="252"/>
      <c r="X48" s="253"/>
      <c r="Y48" s="251"/>
      <c r="Z48" s="252"/>
      <c r="AA48" s="23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50"/>
      <c r="S49" s="262"/>
      <c r="T49" s="263"/>
      <c r="U49" s="253"/>
      <c r="V49" s="262"/>
      <c r="W49" s="263"/>
      <c r="X49" s="253"/>
      <c r="Y49" s="262"/>
      <c r="Z49" s="263"/>
      <c r="AA49" s="23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50"/>
      <c r="S50" s="272"/>
      <c r="T50" s="273"/>
      <c r="U50" s="253"/>
      <c r="V50" s="272"/>
      <c r="W50" s="273"/>
      <c r="X50" s="253"/>
      <c r="Y50" s="272"/>
      <c r="Z50" s="273"/>
      <c r="AA50" s="23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50"/>
      <c r="S51" s="251"/>
      <c r="T51" s="252"/>
      <c r="U51" s="253"/>
      <c r="V51" s="251"/>
      <c r="W51" s="252"/>
      <c r="X51" s="253"/>
      <c r="Y51" s="251"/>
      <c r="Z51" s="252"/>
      <c r="AA51" s="23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50"/>
      <c r="S52" s="251"/>
      <c r="T52" s="252"/>
      <c r="U52" s="253"/>
      <c r="V52" s="251"/>
      <c r="W52" s="252"/>
      <c r="X52" s="253"/>
      <c r="Y52" s="251"/>
      <c r="Z52" s="252"/>
      <c r="AA52" s="23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50"/>
      <c r="S53" s="251"/>
      <c r="T53" s="252"/>
      <c r="U53" s="253"/>
      <c r="V53" s="251"/>
      <c r="W53" s="252"/>
      <c r="X53" s="253"/>
      <c r="Y53" s="251"/>
      <c r="Z53" s="252"/>
      <c r="AA53" s="23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50"/>
      <c r="S54" s="262"/>
      <c r="T54" s="263"/>
      <c r="U54" s="253"/>
      <c r="V54" s="262"/>
      <c r="W54" s="263"/>
      <c r="X54" s="253"/>
      <c r="Y54" s="262"/>
      <c r="Z54" s="263"/>
      <c r="AA54" s="23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50"/>
      <c r="S55" s="272"/>
      <c r="T55" s="273"/>
      <c r="U55" s="253"/>
      <c r="V55" s="272"/>
      <c r="W55" s="273"/>
      <c r="X55" s="253"/>
      <c r="Y55" s="272"/>
      <c r="Z55" s="273"/>
      <c r="AA55" s="23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50"/>
      <c r="S56" s="251"/>
      <c r="T56" s="252"/>
      <c r="U56" s="253"/>
      <c r="V56" s="251"/>
      <c r="W56" s="252"/>
      <c r="X56" s="253"/>
      <c r="Y56" s="251"/>
      <c r="Z56" s="252"/>
      <c r="AA56" s="23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50"/>
      <c r="S57" s="251"/>
      <c r="T57" s="252"/>
      <c r="U57" s="253"/>
      <c r="V57" s="251"/>
      <c r="W57" s="252"/>
      <c r="X57" s="253"/>
      <c r="Y57" s="251"/>
      <c r="Z57" s="252"/>
      <c r="AA57" s="23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50"/>
      <c r="S58" s="251"/>
      <c r="T58" s="252"/>
      <c r="U58" s="253"/>
      <c r="V58" s="251"/>
      <c r="W58" s="252"/>
      <c r="X58" s="253"/>
      <c r="Y58" s="251"/>
      <c r="Z58" s="252"/>
      <c r="AA58" s="23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50"/>
      <c r="S59" s="262"/>
      <c r="T59" s="263"/>
      <c r="U59" s="253"/>
      <c r="V59" s="262"/>
      <c r="W59" s="263"/>
      <c r="X59" s="253"/>
      <c r="Y59" s="262"/>
      <c r="Z59" s="263"/>
      <c r="AA59" s="23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50"/>
      <c r="S60" s="272"/>
      <c r="T60" s="273"/>
      <c r="U60" s="253"/>
      <c r="V60" s="272"/>
      <c r="W60" s="273"/>
      <c r="X60" s="253"/>
      <c r="Y60" s="272"/>
      <c r="Z60" s="273"/>
      <c r="AA60" s="23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50"/>
      <c r="S61" s="251"/>
      <c r="T61" s="252"/>
      <c r="U61" s="253"/>
      <c r="V61" s="251"/>
      <c r="W61" s="252"/>
      <c r="X61" s="253"/>
      <c r="Y61" s="251"/>
      <c r="Z61" s="252"/>
      <c r="AA61" s="23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50"/>
      <c r="S62" s="251"/>
      <c r="T62" s="252"/>
      <c r="U62" s="253"/>
      <c r="V62" s="251"/>
      <c r="W62" s="252"/>
      <c r="X62" s="253"/>
      <c r="Y62" s="251"/>
      <c r="Z62" s="252"/>
      <c r="AA62" s="23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50"/>
      <c r="S63" s="251"/>
      <c r="T63" s="252"/>
      <c r="U63" s="253"/>
      <c r="V63" s="251"/>
      <c r="W63" s="252"/>
      <c r="X63" s="253"/>
      <c r="Y63" s="251"/>
      <c r="Z63" s="252"/>
      <c r="AA63" s="23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50"/>
      <c r="S64" s="262"/>
      <c r="T64" s="263"/>
      <c r="U64" s="253"/>
      <c r="V64" s="262"/>
      <c r="W64" s="263"/>
      <c r="X64" s="253"/>
      <c r="Y64" s="262"/>
      <c r="Z64" s="263"/>
      <c r="AA64" s="23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50"/>
      <c r="S65" s="272"/>
      <c r="T65" s="273"/>
      <c r="U65" s="253"/>
      <c r="V65" s="272"/>
      <c r="W65" s="273"/>
      <c r="X65" s="253"/>
      <c r="Y65" s="272"/>
      <c r="Z65" s="273"/>
      <c r="AA65" s="23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50"/>
      <c r="S66" s="251"/>
      <c r="T66" s="252"/>
      <c r="U66" s="253"/>
      <c r="V66" s="251"/>
      <c r="W66" s="252"/>
      <c r="X66" s="253"/>
      <c r="Y66" s="251"/>
      <c r="Z66" s="252"/>
      <c r="AA66" s="23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50"/>
      <c r="S67" s="251"/>
      <c r="T67" s="252"/>
      <c r="U67" s="253"/>
      <c r="V67" s="251"/>
      <c r="W67" s="252"/>
      <c r="X67" s="253"/>
      <c r="Y67" s="251"/>
      <c r="Z67" s="252"/>
      <c r="AA67" s="23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50"/>
      <c r="S68" s="251"/>
      <c r="T68" s="252"/>
      <c r="U68" s="253"/>
      <c r="V68" s="251"/>
      <c r="W68" s="252"/>
      <c r="X68" s="253"/>
      <c r="Y68" s="251"/>
      <c r="Z68" s="252"/>
      <c r="AA68" s="23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50"/>
      <c r="S69" s="262"/>
      <c r="T69" s="263"/>
      <c r="U69" s="253"/>
      <c r="V69" s="262"/>
      <c r="W69" s="263"/>
      <c r="X69" s="253"/>
      <c r="Y69" s="262"/>
      <c r="Z69" s="263"/>
      <c r="AA69" s="23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50"/>
      <c r="S70" s="272"/>
      <c r="T70" s="273"/>
      <c r="U70" s="253"/>
      <c r="V70" s="272"/>
      <c r="W70" s="273"/>
      <c r="X70" s="253"/>
      <c r="Y70" s="272"/>
      <c r="Z70" s="273"/>
      <c r="AA70" s="23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50"/>
      <c r="S71" s="251"/>
      <c r="T71" s="252"/>
      <c r="U71" s="253"/>
      <c r="V71" s="251"/>
      <c r="W71" s="252"/>
      <c r="X71" s="253"/>
      <c r="Y71" s="251"/>
      <c r="Z71" s="252"/>
      <c r="AA71" s="23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50"/>
      <c r="S72" s="251"/>
      <c r="T72" s="252"/>
      <c r="U72" s="253"/>
      <c r="V72" s="251"/>
      <c r="W72" s="252"/>
      <c r="X72" s="253"/>
      <c r="Y72" s="251"/>
      <c r="Z72" s="252"/>
      <c r="AA72" s="23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50"/>
      <c r="S73" s="251"/>
      <c r="T73" s="252"/>
      <c r="U73" s="253"/>
      <c r="V73" s="251"/>
      <c r="W73" s="252"/>
      <c r="X73" s="253"/>
      <c r="Y73" s="251"/>
      <c r="Z73" s="252"/>
      <c r="AA73" s="23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50"/>
      <c r="S74" s="262"/>
      <c r="T74" s="263"/>
      <c r="U74" s="253"/>
      <c r="V74" s="262"/>
      <c r="W74" s="263"/>
      <c r="X74" s="253"/>
      <c r="Y74" s="262"/>
      <c r="Z74" s="263"/>
      <c r="AA74" s="23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50"/>
      <c r="S75" s="272"/>
      <c r="T75" s="273"/>
      <c r="U75" s="253"/>
      <c r="V75" s="272"/>
      <c r="W75" s="273"/>
      <c r="X75" s="253"/>
      <c r="Y75" s="272"/>
      <c r="Z75" s="273"/>
      <c r="AA75" s="23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50"/>
      <c r="S76" s="251"/>
      <c r="T76" s="252"/>
      <c r="U76" s="253"/>
      <c r="V76" s="251"/>
      <c r="W76" s="252"/>
      <c r="X76" s="253"/>
      <c r="Y76" s="251"/>
      <c r="Z76" s="252"/>
      <c r="AA76" s="23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50"/>
      <c r="S77" s="251"/>
      <c r="T77" s="252"/>
      <c r="U77" s="253"/>
      <c r="V77" s="251"/>
      <c r="W77" s="252"/>
      <c r="X77" s="253"/>
      <c r="Y77" s="251"/>
      <c r="Z77" s="252"/>
      <c r="AA77" s="23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50"/>
      <c r="S78" s="251"/>
      <c r="T78" s="252"/>
      <c r="U78" s="253"/>
      <c r="V78" s="251"/>
      <c r="W78" s="252"/>
      <c r="X78" s="253"/>
      <c r="Y78" s="251"/>
      <c r="Z78" s="252"/>
      <c r="AA78" s="23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50"/>
      <c r="S79" s="262"/>
      <c r="T79" s="263"/>
      <c r="U79" s="253"/>
      <c r="V79" s="262"/>
      <c r="W79" s="263"/>
      <c r="X79" s="253"/>
      <c r="Y79" s="262"/>
      <c r="Z79" s="263"/>
      <c r="AA79" s="23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50"/>
      <c r="S80" s="272"/>
      <c r="T80" s="273"/>
      <c r="U80" s="253"/>
      <c r="V80" s="272"/>
      <c r="W80" s="273"/>
      <c r="X80" s="253"/>
      <c r="Y80" s="272"/>
      <c r="Z80" s="273"/>
      <c r="AA80" s="23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50"/>
      <c r="S81" s="251"/>
      <c r="T81" s="252"/>
      <c r="U81" s="253"/>
      <c r="V81" s="251"/>
      <c r="W81" s="252"/>
      <c r="X81" s="253"/>
      <c r="Y81" s="251"/>
      <c r="Z81" s="252"/>
      <c r="AA81" s="23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50"/>
      <c r="S82" s="251"/>
      <c r="T82" s="252"/>
      <c r="U82" s="253"/>
      <c r="V82" s="251"/>
      <c r="W82" s="252"/>
      <c r="X82" s="253"/>
      <c r="Y82" s="251"/>
      <c r="Z82" s="252"/>
      <c r="AA82" s="23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50"/>
      <c r="S83" s="251"/>
      <c r="T83" s="252"/>
      <c r="U83" s="253"/>
      <c r="V83" s="251"/>
      <c r="W83" s="252"/>
      <c r="X83" s="253"/>
      <c r="Y83" s="251"/>
      <c r="Z83" s="252"/>
      <c r="AA83" s="23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50"/>
      <c r="S84" s="262"/>
      <c r="T84" s="263"/>
      <c r="U84" s="253"/>
      <c r="V84" s="262"/>
      <c r="W84" s="263"/>
      <c r="X84" s="253"/>
      <c r="Y84" s="262"/>
      <c r="Z84" s="263"/>
      <c r="AA84" s="23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50"/>
      <c r="S85" s="272"/>
      <c r="T85" s="273"/>
      <c r="U85" s="253"/>
      <c r="V85" s="272"/>
      <c r="W85" s="273"/>
      <c r="X85" s="253"/>
      <c r="Y85" s="272"/>
      <c r="Z85" s="273"/>
      <c r="AA85" s="23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50"/>
      <c r="S86" s="251"/>
      <c r="T86" s="252"/>
      <c r="U86" s="253"/>
      <c r="V86" s="251"/>
      <c r="W86" s="252"/>
      <c r="X86" s="253"/>
      <c r="Y86" s="251"/>
      <c r="Z86" s="252"/>
      <c r="AA86" s="23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50"/>
      <c r="S87" s="251"/>
      <c r="T87" s="252"/>
      <c r="U87" s="253"/>
      <c r="V87" s="251"/>
      <c r="W87" s="252"/>
      <c r="X87" s="253"/>
      <c r="Y87" s="251"/>
      <c r="Z87" s="252"/>
      <c r="AA87" s="23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50"/>
      <c r="S88" s="251"/>
      <c r="T88" s="252"/>
      <c r="U88" s="253"/>
      <c r="V88" s="251"/>
      <c r="W88" s="252"/>
      <c r="X88" s="253"/>
      <c r="Y88" s="251"/>
      <c r="Z88" s="252"/>
      <c r="AA88" s="23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50"/>
      <c r="S89" s="262"/>
      <c r="T89" s="263"/>
      <c r="U89" s="253"/>
      <c r="V89" s="262"/>
      <c r="W89" s="263"/>
      <c r="X89" s="253"/>
      <c r="Y89" s="262"/>
      <c r="Z89" s="263"/>
      <c r="AA89" s="23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50"/>
      <c r="S90" s="272"/>
      <c r="T90" s="273"/>
      <c r="U90" s="253"/>
      <c r="V90" s="272"/>
      <c r="W90" s="273"/>
      <c r="X90" s="253"/>
      <c r="Y90" s="272"/>
      <c r="Z90" s="273"/>
      <c r="AA90" s="23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50"/>
      <c r="S91" s="251"/>
      <c r="T91" s="252"/>
      <c r="U91" s="253"/>
      <c r="V91" s="251"/>
      <c r="W91" s="252"/>
      <c r="X91" s="253"/>
      <c r="Y91" s="251"/>
      <c r="Z91" s="252"/>
      <c r="AA91" s="23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50"/>
      <c r="S92" s="251"/>
      <c r="T92" s="252"/>
      <c r="U92" s="253"/>
      <c r="V92" s="251"/>
      <c r="W92" s="252"/>
      <c r="X92" s="253"/>
      <c r="Y92" s="251"/>
      <c r="Z92" s="252"/>
      <c r="AA92" s="23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50"/>
      <c r="S93" s="251"/>
      <c r="T93" s="252"/>
      <c r="U93" s="253"/>
      <c r="V93" s="251"/>
      <c r="W93" s="252"/>
      <c r="X93" s="253"/>
      <c r="Y93" s="251"/>
      <c r="Z93" s="252"/>
      <c r="AA93" s="23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50"/>
      <c r="S94" s="262"/>
      <c r="T94" s="263"/>
      <c r="U94" s="253"/>
      <c r="V94" s="262"/>
      <c r="W94" s="263"/>
      <c r="X94" s="253"/>
      <c r="Y94" s="262"/>
      <c r="Z94" s="263"/>
      <c r="AA94" s="23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50"/>
      <c r="S95" s="272"/>
      <c r="T95" s="273"/>
      <c r="U95" s="253"/>
      <c r="V95" s="272"/>
      <c r="W95" s="273"/>
      <c r="X95" s="253"/>
      <c r="Y95" s="272"/>
      <c r="Z95" s="273"/>
      <c r="AA95" s="23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50"/>
      <c r="S96" s="251"/>
      <c r="T96" s="252"/>
      <c r="U96" s="253"/>
      <c r="V96" s="251"/>
      <c r="W96" s="252"/>
      <c r="X96" s="253"/>
      <c r="Y96" s="251"/>
      <c r="Z96" s="252"/>
      <c r="AA96" s="23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50"/>
      <c r="S97" s="251"/>
      <c r="T97" s="252"/>
      <c r="U97" s="253"/>
      <c r="V97" s="251"/>
      <c r="W97" s="252"/>
      <c r="X97" s="253"/>
      <c r="Y97" s="251"/>
      <c r="Z97" s="252"/>
      <c r="AA97" s="23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50"/>
      <c r="S98" s="251"/>
      <c r="T98" s="252"/>
      <c r="U98" s="253"/>
      <c r="V98" s="251"/>
      <c r="W98" s="252"/>
      <c r="X98" s="253"/>
      <c r="Y98" s="251"/>
      <c r="Z98" s="252"/>
      <c r="AA98" s="23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50"/>
      <c r="S99" s="262"/>
      <c r="T99" s="263"/>
      <c r="U99" s="253"/>
      <c r="V99" s="262"/>
      <c r="W99" s="263"/>
      <c r="X99" s="253"/>
      <c r="Y99" s="262"/>
      <c r="Z99" s="263"/>
      <c r="AA99" s="23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50"/>
      <c r="S100" s="272"/>
      <c r="T100" s="273"/>
      <c r="U100" s="253"/>
      <c r="V100" s="272"/>
      <c r="W100" s="273"/>
      <c r="X100" s="253"/>
      <c r="Y100" s="272"/>
      <c r="Z100" s="273"/>
      <c r="AA100" s="23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50"/>
      <c r="S101" s="251"/>
      <c r="T101" s="252"/>
      <c r="U101" s="253"/>
      <c r="V101" s="251"/>
      <c r="W101" s="252"/>
      <c r="X101" s="253"/>
      <c r="Y101" s="251"/>
      <c r="Z101" s="252"/>
      <c r="AA101" s="23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50"/>
      <c r="S102" s="251"/>
      <c r="T102" s="252"/>
      <c r="U102" s="253"/>
      <c r="V102" s="251"/>
      <c r="W102" s="252"/>
      <c r="X102" s="253"/>
      <c r="Y102" s="251"/>
      <c r="Z102" s="252"/>
      <c r="AA102" s="23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50"/>
      <c r="S103" s="251"/>
      <c r="T103" s="252"/>
      <c r="U103" s="253"/>
      <c r="V103" s="251"/>
      <c r="W103" s="252"/>
      <c r="X103" s="253"/>
      <c r="Y103" s="251"/>
      <c r="Z103" s="252"/>
      <c r="AA103" s="23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248"/>
      <c r="Q104" s="282"/>
      <c r="R104" s="283"/>
      <c r="S104" s="284"/>
      <c r="T104" s="285"/>
      <c r="U104" s="286"/>
      <c r="V104" s="284"/>
      <c r="W104" s="285"/>
      <c r="X104" s="286"/>
      <c r="Y104" s="284"/>
      <c r="Z104" s="285"/>
      <c r="AA104" s="23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288"/>
      <c r="Q105" s="86"/>
      <c r="R105" t="s" s="287">
        <v>106</v>
      </c>
      <c r="S105" t="s" s="289">
        <v>107</v>
      </c>
      <c r="T105" s="86"/>
      <c r="U105" t="s" s="287">
        <v>106</v>
      </c>
      <c r="V105" t="s" s="289">
        <v>107</v>
      </c>
      <c r="W105" s="86"/>
      <c r="X105" t="s" s="287">
        <v>106</v>
      </c>
      <c r="Y105" t="s" s="289">
        <v>107</v>
      </c>
      <c r="Z105" s="86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291" cm="1">
        <f t="array" ref="B106">_xlfn.COUNTIFS($B$5:$B$104,"&lt;&gt;",$D$5:$D$104,"&lt;&gt;")</f>
        <v>0</v>
      </c>
      <c r="C106" s="23"/>
      <c r="D106" s="292" cm="1">
        <f t="array" ref="D106">SUM(COUNT(D5:D104))+COUNTA(D5:D104)</f>
        <v>0</v>
      </c>
      <c r="E106" s="12"/>
      <c r="F106" s="12"/>
      <c r="G106" s="12"/>
      <c r="H106" s="12"/>
      <c r="I106" s="12"/>
      <c r="J106" s="12"/>
      <c r="K106" s="12"/>
      <c r="L106" s="12"/>
      <c r="M106" s="12"/>
      <c r="N106" s="292" cm="1">
        <f t="array" ref="N106">COUNTIF(P5:P104,"中学")</f>
        <v>0</v>
      </c>
      <c r="O106" s="12"/>
      <c r="P106" s="12"/>
      <c r="Q106" s="293"/>
      <c r="R106" s="294" cm="1">
        <f t="array" ref="R106">_xlfn.COUNTIFS(P5:P104,"&lt;一般&gt;",R5:R104,"&lt;100m①/100m②/200m&gt;",U5:U104,"&lt;100m①/100m②/200m&gt;",X5:X104,"&lt;100m①/100m②/200m&gt;")</f>
        <v>0</v>
      </c>
      <c r="S106" s="295"/>
      <c r="T106" s="115"/>
      <c r="U106" t="b" s="294" cm="1">
        <f t="array" ref="U106">Q106=_xlfn.COUNTIFS(S5:S104,"&lt;中学/高校&gt;",$D5:$D104,"&lt;&gt;")</f>
        <v>1</v>
      </c>
      <c r="V106" s="295"/>
      <c r="W106" s="115"/>
      <c r="X106" t="b" s="294" cm="1">
        <f t="array" ref="X106">T106=_xlfn.COUNTIFS(V5:V104,"&lt;中学/高校&gt;",$D5:$D104,"&lt;&gt;")</f>
        <v>1</v>
      </c>
      <c r="Y106" s="295"/>
      <c r="Z106" s="115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300" cm="1">
        <f t="array" ref="N107">COUNTIF(P5:P104,"高校")</f>
        <v>0</v>
      </c>
      <c r="O107" s="226"/>
      <c r="P107" s="12"/>
      <c r="Q107" s="12"/>
      <c r="R107" s="153"/>
      <c r="S107" s="153"/>
      <c r="T107" s="12"/>
      <c r="U107" s="153"/>
      <c r="V107" s="153"/>
      <c r="W107" s="12"/>
      <c r="X107" s="153"/>
      <c r="Y107" s="153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292" cm="1">
        <f t="array" ref="M108">COUNTIF(P5:P104,"一般")</f>
        <v>0</v>
      </c>
      <c r="N108" s="292" cm="1">
        <f t="array" ref="N108">SUM(N106,N107)</f>
        <v>0</v>
      </c>
      <c r="O108" s="12"/>
      <c r="P108" s="12"/>
      <c r="Q108" s="12"/>
      <c r="R108" s="292" cm="1">
        <f t="array" ref="R108">COUNTA(R5:R104,U5:U104,X5:X104)</f>
        <v>0</v>
      </c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  <row r="109" ht="17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88"/>
      <c r="AM109" s="188"/>
      <c r="AN109" s="188"/>
      <c r="AO109" s="188"/>
      <c r="AP109" s="188"/>
      <c r="AQ109" s="188"/>
      <c r="AR109" s="188"/>
      <c r="AS109" s="188"/>
      <c r="AT109" s="188"/>
    </row>
    <row r="110" ht="17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33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88"/>
      <c r="AM110" s="188"/>
      <c r="AN110" s="188"/>
      <c r="AO110" s="188"/>
      <c r="AP110" s="188"/>
      <c r="AQ110" s="188"/>
      <c r="AR110" s="188"/>
      <c r="AS110" s="188"/>
      <c r="AT110" s="188"/>
    </row>
    <row r="111" ht="17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88"/>
      <c r="AM111" s="188"/>
      <c r="AN111" s="188"/>
      <c r="AO111" s="188"/>
      <c r="AP111" s="188"/>
      <c r="AQ111" s="188"/>
      <c r="AR111" s="188"/>
      <c r="AS111" s="188"/>
      <c r="AT111" s="188"/>
    </row>
    <row r="112" ht="17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33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88"/>
      <c r="AM112" s="188"/>
      <c r="AN112" s="188"/>
      <c r="AO112" s="188"/>
      <c r="AP112" s="188"/>
      <c r="AQ112" s="188"/>
      <c r="AR112" s="188"/>
      <c r="AS112" s="188"/>
      <c r="AT112" s="188"/>
    </row>
    <row r="113" ht="17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t="s" s="33">
        <v>108</v>
      </c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88"/>
      <c r="AM113" s="188"/>
      <c r="AN113" s="188"/>
      <c r="AO113" s="188"/>
      <c r="AP113" s="188"/>
      <c r="AQ113" s="188"/>
      <c r="AR113" s="188"/>
      <c r="AS113" s="188"/>
      <c r="AT113" s="188"/>
    </row>
  </sheetData>
  <mergeCells count="10">
    <mergeCell ref="S1:T1"/>
    <mergeCell ref="V1:W1"/>
    <mergeCell ref="Y1:Z1"/>
    <mergeCell ref="D2:E2"/>
    <mergeCell ref="F2:G2"/>
    <mergeCell ref="H2:I2"/>
    <mergeCell ref="L2:L3"/>
    <mergeCell ref="R2:T2"/>
    <mergeCell ref="U2:W2"/>
    <mergeCell ref="X2:Z2"/>
  </mergeCells>
  <dataValidations count="2">
    <dataValidation type="list" allowBlank="1" showInputMessage="1" showErrorMessage="1" sqref="P5:P104">
      <formula1>"一般,大学,高校,中学"</formula1>
    </dataValidation>
    <dataValidation type="list" allowBlank="1" showInputMessage="1" showErrorMessage="1" sqref="R5:R104 U5:U104 X5:X104">
      <formula1>"100m①,100m②,200m"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AT110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302" customWidth="1"/>
    <col min="2" max="2" width="4.67188" style="302" customWidth="1"/>
    <col min="3" max="3" width="4.85156" style="302" customWidth="1"/>
    <col min="4" max="5" width="7.5" style="302" customWidth="1"/>
    <col min="6" max="7" width="7.85156" style="302" customWidth="1"/>
    <col min="8" max="9" width="7.67188" style="302" customWidth="1"/>
    <col min="10" max="10" width="7.5" style="302" customWidth="1"/>
    <col min="11" max="11" width="3.17188" style="302" customWidth="1"/>
    <col min="12" max="12" hidden="1" width="7.5" style="302" customWidth="1"/>
    <col min="13" max="13" width="7.5" style="302" customWidth="1"/>
    <col min="14" max="14" width="6" style="302" customWidth="1"/>
    <col min="15" max="15" width="8.5" style="302" customWidth="1"/>
    <col min="16" max="16" width="5.35156" style="302" customWidth="1"/>
    <col min="17" max="17" width="2.5" style="302" customWidth="1"/>
    <col min="18" max="18" width="11.5" style="302" customWidth="1"/>
    <col min="19" max="19" width="7" style="302" customWidth="1"/>
    <col min="20" max="20" width="4.35156" style="302" customWidth="1"/>
    <col min="21" max="21" width="11.5" style="302" customWidth="1"/>
    <col min="22" max="22" width="7" style="302" customWidth="1"/>
    <col min="23" max="23" width="4.35156" style="302" customWidth="1"/>
    <col min="24" max="24" width="11.5" style="302" customWidth="1"/>
    <col min="25" max="25" width="7" style="302" customWidth="1"/>
    <col min="26" max="26" width="4.35156" style="302" customWidth="1"/>
    <col min="27" max="27" width="4.5" style="302" customWidth="1"/>
    <col min="28" max="28" width="2.85156" style="302" customWidth="1"/>
    <col min="29" max="37" width="3.17188" style="302" customWidth="1"/>
    <col min="38" max="38" width="7.67188" style="302" customWidth="1"/>
    <col min="39" max="46" width="7.5" style="302" customWidth="1"/>
    <col min="47" max="16384" width="7.5" style="302" customWidth="1"/>
  </cols>
  <sheetData>
    <row r="1" ht="24" customHeight="1">
      <c r="A1" s="90"/>
      <c r="B1" t="s" s="180">
        <v>111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85"/>
      <c r="V1" s="186"/>
      <c r="W1" s="187"/>
      <c r="X1" s="185"/>
      <c r="Y1" s="186"/>
      <c r="Z1" s="187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67</v>
      </c>
      <c r="S2" s="198"/>
      <c r="T2" s="199"/>
      <c r="U2" t="s" s="200">
        <v>68</v>
      </c>
      <c r="V2" s="198"/>
      <c r="W2" s="199"/>
      <c r="X2" t="s" s="200">
        <v>69</v>
      </c>
      <c r="Y2" s="198"/>
      <c r="Z2" s="199"/>
      <c r="AA2" s="201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t="s" s="212">
        <v>82</v>
      </c>
      <c r="V3" t="s" s="214">
        <v>83</v>
      </c>
      <c r="W3" t="s" s="215">
        <v>84</v>
      </c>
      <c r="X3" t="s" s="212">
        <v>82</v>
      </c>
      <c r="Y3" t="s" s="214">
        <v>83</v>
      </c>
      <c r="Z3" t="s" s="215">
        <v>84</v>
      </c>
      <c r="AA3" s="201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112</v>
      </c>
      <c r="F4" t="s" s="221">
        <v>89</v>
      </c>
      <c r="G4" t="s" s="220">
        <v>113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11</v>
      </c>
      <c r="Q4" s="216"/>
      <c r="R4" t="s" s="217">
        <v>97</v>
      </c>
      <c r="S4" t="s" s="224">
        <v>114</v>
      </c>
      <c r="T4" t="s" s="225">
        <v>99</v>
      </c>
      <c r="U4" t="s" s="216">
        <v>97</v>
      </c>
      <c r="V4" t="s" s="224">
        <v>114</v>
      </c>
      <c r="W4" t="s" s="225">
        <v>99</v>
      </c>
      <c r="X4" t="s" s="216">
        <v>100</v>
      </c>
      <c r="Y4" t="s" s="224">
        <v>115</v>
      </c>
      <c r="Z4" t="s" s="225">
        <v>99</v>
      </c>
      <c r="AA4" s="201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36"/>
      <c r="S5" s="237"/>
      <c r="T5" s="238"/>
      <c r="U5" s="239"/>
      <c r="V5" s="237"/>
      <c r="W5" s="238"/>
      <c r="X5" s="239"/>
      <c r="Y5" s="237"/>
      <c r="Z5" s="238"/>
      <c r="AA5" s="201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t="s" s="240">
        <v>102</v>
      </c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50"/>
      <c r="S6" s="251"/>
      <c r="T6" s="252"/>
      <c r="U6" s="253"/>
      <c r="V6" s="251"/>
      <c r="W6" s="252"/>
      <c r="X6" s="253"/>
      <c r="Y6" s="251"/>
      <c r="Z6" s="252"/>
      <c r="AA6" s="201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t="s" s="240">
        <v>103</v>
      </c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50"/>
      <c r="S7" s="251"/>
      <c r="T7" s="252"/>
      <c r="U7" s="253"/>
      <c r="V7" s="251"/>
      <c r="W7" s="252"/>
      <c r="X7" s="253"/>
      <c r="Y7" s="251"/>
      <c r="Z7" s="252"/>
      <c r="AA7" s="201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t="s" s="240">
        <v>100</v>
      </c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50"/>
      <c r="S8" s="251"/>
      <c r="T8" s="252"/>
      <c r="U8" s="253"/>
      <c r="V8" s="251"/>
      <c r="W8" s="252"/>
      <c r="X8" s="253"/>
      <c r="Y8" s="251"/>
      <c r="Z8" s="252"/>
      <c r="AA8" s="201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50"/>
      <c r="S9" s="262"/>
      <c r="T9" s="263"/>
      <c r="U9" s="253"/>
      <c r="V9" s="262"/>
      <c r="W9" s="263"/>
      <c r="X9" s="253"/>
      <c r="Y9" s="262"/>
      <c r="Z9" s="263"/>
      <c r="AA9" s="201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50"/>
      <c r="S10" s="272"/>
      <c r="T10" s="273"/>
      <c r="U10" s="253"/>
      <c r="V10" s="272"/>
      <c r="W10" s="273"/>
      <c r="X10" s="253"/>
      <c r="Y10" s="272"/>
      <c r="Z10" s="273"/>
      <c r="AA10" s="201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t="s" s="274">
        <v>11</v>
      </c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50"/>
      <c r="S11" s="251"/>
      <c r="T11" s="252"/>
      <c r="U11" s="253"/>
      <c r="V11" s="251"/>
      <c r="W11" s="252"/>
      <c r="X11" s="253"/>
      <c r="Y11" s="251"/>
      <c r="Z11" s="252"/>
      <c r="AA11" s="201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t="s" s="274">
        <v>104</v>
      </c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50"/>
      <c r="S12" s="251"/>
      <c r="T12" s="252"/>
      <c r="U12" s="253"/>
      <c r="V12" s="251"/>
      <c r="W12" s="252"/>
      <c r="X12" s="253"/>
      <c r="Y12" s="251"/>
      <c r="Z12" s="252"/>
      <c r="AA12" s="201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t="s" s="274">
        <v>12</v>
      </c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50"/>
      <c r="S13" s="251"/>
      <c r="T13" s="252"/>
      <c r="U13" s="253"/>
      <c r="V13" s="251"/>
      <c r="W13" s="252"/>
      <c r="X13" s="253"/>
      <c r="Y13" s="251"/>
      <c r="Z13" s="252"/>
      <c r="AA13" s="201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t="s" s="274">
        <v>16</v>
      </c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50"/>
      <c r="S14" s="262"/>
      <c r="T14" s="263"/>
      <c r="U14" s="253"/>
      <c r="V14" s="262"/>
      <c r="W14" s="263"/>
      <c r="X14" s="253"/>
      <c r="Y14" s="262"/>
      <c r="Z14" s="263"/>
      <c r="AA14" s="201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50"/>
      <c r="S15" s="272"/>
      <c r="T15" s="273"/>
      <c r="U15" s="253"/>
      <c r="V15" s="272"/>
      <c r="W15" s="273"/>
      <c r="X15" s="253"/>
      <c r="Y15" s="272"/>
      <c r="Z15" s="273"/>
      <c r="AA15" s="201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50"/>
      <c r="S16" s="251"/>
      <c r="T16" s="252"/>
      <c r="U16" s="253"/>
      <c r="V16" s="251"/>
      <c r="W16" s="252"/>
      <c r="X16" s="253"/>
      <c r="Y16" s="251"/>
      <c r="Z16" s="252"/>
      <c r="AA16" s="201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50"/>
      <c r="S17" s="251"/>
      <c r="T17" s="252"/>
      <c r="U17" s="253"/>
      <c r="V17" s="251"/>
      <c r="W17" s="252"/>
      <c r="X17" s="253"/>
      <c r="Y17" s="251"/>
      <c r="Z17" s="252"/>
      <c r="AA17" s="201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50"/>
      <c r="S18" s="251"/>
      <c r="T18" s="252"/>
      <c r="U18" s="253"/>
      <c r="V18" s="251"/>
      <c r="W18" s="252"/>
      <c r="X18" s="253"/>
      <c r="Y18" s="251"/>
      <c r="Z18" s="252"/>
      <c r="AA18" s="201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50"/>
      <c r="S19" s="262"/>
      <c r="T19" s="263"/>
      <c r="U19" s="253"/>
      <c r="V19" s="262"/>
      <c r="W19" s="263"/>
      <c r="X19" s="253"/>
      <c r="Y19" s="262"/>
      <c r="Z19" s="263"/>
      <c r="AA19" s="201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50"/>
      <c r="S20" s="272"/>
      <c r="T20" s="273"/>
      <c r="U20" s="253"/>
      <c r="V20" s="272"/>
      <c r="W20" s="273"/>
      <c r="X20" s="253"/>
      <c r="Y20" s="272"/>
      <c r="Z20" s="273"/>
      <c r="AA20" s="201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50"/>
      <c r="S21" s="251"/>
      <c r="T21" s="252"/>
      <c r="U21" s="253"/>
      <c r="V21" s="251"/>
      <c r="W21" s="252"/>
      <c r="X21" s="253"/>
      <c r="Y21" s="251"/>
      <c r="Z21" s="252"/>
      <c r="AA21" s="201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50"/>
      <c r="S22" s="251"/>
      <c r="T22" s="252"/>
      <c r="U22" s="253"/>
      <c r="V22" s="251"/>
      <c r="W22" s="252"/>
      <c r="X22" s="253"/>
      <c r="Y22" s="251"/>
      <c r="Z22" s="252"/>
      <c r="AA22" s="201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50"/>
      <c r="S23" s="251"/>
      <c r="T23" s="252"/>
      <c r="U23" s="253"/>
      <c r="V23" s="251"/>
      <c r="W23" s="252"/>
      <c r="X23" s="253"/>
      <c r="Y23" s="251"/>
      <c r="Z23" s="252"/>
      <c r="AA23" s="201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50"/>
      <c r="S24" s="262"/>
      <c r="T24" s="263"/>
      <c r="U24" s="253"/>
      <c r="V24" s="262"/>
      <c r="W24" s="263"/>
      <c r="X24" s="253"/>
      <c r="Y24" s="262"/>
      <c r="Z24" s="263"/>
      <c r="AA24" s="201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50"/>
      <c r="S25" s="272"/>
      <c r="T25" s="273"/>
      <c r="U25" s="253"/>
      <c r="V25" s="272"/>
      <c r="W25" s="273"/>
      <c r="X25" s="253"/>
      <c r="Y25" s="272"/>
      <c r="Z25" s="273"/>
      <c r="AA25" s="201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50"/>
      <c r="S26" s="251"/>
      <c r="T26" s="252"/>
      <c r="U26" s="253"/>
      <c r="V26" s="251"/>
      <c r="W26" s="252"/>
      <c r="X26" s="253"/>
      <c r="Y26" s="251"/>
      <c r="Z26" s="252"/>
      <c r="AA26" s="201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50"/>
      <c r="S27" s="251"/>
      <c r="T27" s="252"/>
      <c r="U27" s="253"/>
      <c r="V27" s="251"/>
      <c r="W27" s="252"/>
      <c r="X27" s="253"/>
      <c r="Y27" s="251"/>
      <c r="Z27" s="252"/>
      <c r="AA27" s="201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50"/>
      <c r="S28" s="251"/>
      <c r="T28" s="252"/>
      <c r="U28" s="253"/>
      <c r="V28" s="251"/>
      <c r="W28" s="252"/>
      <c r="X28" s="253"/>
      <c r="Y28" s="251"/>
      <c r="Z28" s="252"/>
      <c r="AA28" s="201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50"/>
      <c r="S29" s="262"/>
      <c r="T29" s="263"/>
      <c r="U29" s="253"/>
      <c r="V29" s="262"/>
      <c r="W29" s="263"/>
      <c r="X29" s="253"/>
      <c r="Y29" s="262"/>
      <c r="Z29" s="263"/>
      <c r="AA29" s="201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50"/>
      <c r="S30" s="272"/>
      <c r="T30" s="273"/>
      <c r="U30" s="253"/>
      <c r="V30" s="272"/>
      <c r="W30" s="273"/>
      <c r="X30" s="253"/>
      <c r="Y30" s="272"/>
      <c r="Z30" s="273"/>
      <c r="AA30" s="201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50"/>
      <c r="S31" s="251"/>
      <c r="T31" s="252"/>
      <c r="U31" s="253"/>
      <c r="V31" s="251"/>
      <c r="W31" s="252"/>
      <c r="X31" s="253"/>
      <c r="Y31" s="251"/>
      <c r="Z31" s="252"/>
      <c r="AA31" s="201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50"/>
      <c r="S32" s="251"/>
      <c r="T32" s="252"/>
      <c r="U32" s="253"/>
      <c r="V32" s="251"/>
      <c r="W32" s="252"/>
      <c r="X32" s="253"/>
      <c r="Y32" s="251"/>
      <c r="Z32" s="252"/>
      <c r="AA32" s="201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50"/>
      <c r="S33" s="251"/>
      <c r="T33" s="252"/>
      <c r="U33" s="253"/>
      <c r="V33" s="251"/>
      <c r="W33" s="252"/>
      <c r="X33" s="253"/>
      <c r="Y33" s="251"/>
      <c r="Z33" s="252"/>
      <c r="AA33" s="23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50"/>
      <c r="S34" s="262"/>
      <c r="T34" s="263"/>
      <c r="U34" s="253"/>
      <c r="V34" s="262"/>
      <c r="W34" s="263"/>
      <c r="X34" s="253"/>
      <c r="Y34" s="262"/>
      <c r="Z34" s="263"/>
      <c r="AA34" s="23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50"/>
      <c r="S35" s="272"/>
      <c r="T35" s="273"/>
      <c r="U35" s="253"/>
      <c r="V35" s="272"/>
      <c r="W35" s="273"/>
      <c r="X35" s="253"/>
      <c r="Y35" s="272"/>
      <c r="Z35" s="273"/>
      <c r="AA35" s="23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50"/>
      <c r="S36" s="251"/>
      <c r="T36" s="252"/>
      <c r="U36" s="253"/>
      <c r="V36" s="251"/>
      <c r="W36" s="252"/>
      <c r="X36" s="253"/>
      <c r="Y36" s="251"/>
      <c r="Z36" s="252"/>
      <c r="AA36" s="23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50"/>
      <c r="S37" s="251"/>
      <c r="T37" s="252"/>
      <c r="U37" s="253"/>
      <c r="V37" s="251"/>
      <c r="W37" s="252"/>
      <c r="X37" s="253"/>
      <c r="Y37" s="251"/>
      <c r="Z37" s="252"/>
      <c r="AA37" s="23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50"/>
      <c r="S38" s="251"/>
      <c r="T38" s="252"/>
      <c r="U38" s="253"/>
      <c r="V38" s="251"/>
      <c r="W38" s="252"/>
      <c r="X38" s="253"/>
      <c r="Y38" s="251"/>
      <c r="Z38" s="252"/>
      <c r="AA38" s="23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50"/>
      <c r="S39" s="262"/>
      <c r="T39" s="263"/>
      <c r="U39" s="253"/>
      <c r="V39" s="262"/>
      <c r="W39" s="263"/>
      <c r="X39" s="253"/>
      <c r="Y39" s="262"/>
      <c r="Z39" s="263"/>
      <c r="AA39" s="23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50"/>
      <c r="S40" s="272"/>
      <c r="T40" s="273"/>
      <c r="U40" s="253"/>
      <c r="V40" s="272"/>
      <c r="W40" s="273"/>
      <c r="X40" s="253"/>
      <c r="Y40" s="272"/>
      <c r="Z40" s="273"/>
      <c r="AA40" s="23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50"/>
      <c r="S41" s="251"/>
      <c r="T41" s="252"/>
      <c r="U41" s="253"/>
      <c r="V41" s="251"/>
      <c r="W41" s="252"/>
      <c r="X41" s="253"/>
      <c r="Y41" s="251"/>
      <c r="Z41" s="252"/>
      <c r="AA41" s="23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50"/>
      <c r="S42" s="251"/>
      <c r="T42" s="252"/>
      <c r="U42" s="253"/>
      <c r="V42" s="251"/>
      <c r="W42" s="252"/>
      <c r="X42" s="253"/>
      <c r="Y42" s="251"/>
      <c r="Z42" s="252"/>
      <c r="AA42" s="23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50"/>
      <c r="S43" s="251"/>
      <c r="T43" s="252"/>
      <c r="U43" s="253"/>
      <c r="V43" s="251"/>
      <c r="W43" s="252"/>
      <c r="X43" s="253"/>
      <c r="Y43" s="251"/>
      <c r="Z43" s="252"/>
      <c r="AA43" s="23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50"/>
      <c r="S44" s="262"/>
      <c r="T44" s="263"/>
      <c r="U44" s="253"/>
      <c r="V44" s="262"/>
      <c r="W44" s="263"/>
      <c r="X44" s="253"/>
      <c r="Y44" s="262"/>
      <c r="Z44" s="263"/>
      <c r="AA44" s="23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50"/>
      <c r="S45" s="272"/>
      <c r="T45" s="273"/>
      <c r="U45" s="253"/>
      <c r="V45" s="272"/>
      <c r="W45" s="273"/>
      <c r="X45" s="253"/>
      <c r="Y45" s="272"/>
      <c r="Z45" s="273"/>
      <c r="AA45" s="23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50"/>
      <c r="S46" s="251"/>
      <c r="T46" s="252"/>
      <c r="U46" s="253"/>
      <c r="V46" s="251"/>
      <c r="W46" s="252"/>
      <c r="X46" s="253"/>
      <c r="Y46" s="251"/>
      <c r="Z46" s="252"/>
      <c r="AA46" s="23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50"/>
      <c r="S47" s="251"/>
      <c r="T47" s="252"/>
      <c r="U47" s="253"/>
      <c r="V47" s="251"/>
      <c r="W47" s="252"/>
      <c r="X47" s="253"/>
      <c r="Y47" s="251"/>
      <c r="Z47" s="252"/>
      <c r="AA47" s="23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50"/>
      <c r="S48" s="251"/>
      <c r="T48" s="252"/>
      <c r="U48" s="253"/>
      <c r="V48" s="251"/>
      <c r="W48" s="252"/>
      <c r="X48" s="253"/>
      <c r="Y48" s="251"/>
      <c r="Z48" s="252"/>
      <c r="AA48" s="23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50"/>
      <c r="S49" s="262"/>
      <c r="T49" s="263"/>
      <c r="U49" s="253"/>
      <c r="V49" s="262"/>
      <c r="W49" s="263"/>
      <c r="X49" s="253"/>
      <c r="Y49" s="262"/>
      <c r="Z49" s="263"/>
      <c r="AA49" s="23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50"/>
      <c r="S50" s="272"/>
      <c r="T50" s="273"/>
      <c r="U50" s="253"/>
      <c r="V50" s="272"/>
      <c r="W50" s="273"/>
      <c r="X50" s="253"/>
      <c r="Y50" s="272"/>
      <c r="Z50" s="273"/>
      <c r="AA50" s="23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50"/>
      <c r="S51" s="251"/>
      <c r="T51" s="252"/>
      <c r="U51" s="253"/>
      <c r="V51" s="251"/>
      <c r="W51" s="252"/>
      <c r="X51" s="253"/>
      <c r="Y51" s="251"/>
      <c r="Z51" s="252"/>
      <c r="AA51" s="23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50"/>
      <c r="S52" s="251"/>
      <c r="T52" s="252"/>
      <c r="U52" s="253"/>
      <c r="V52" s="251"/>
      <c r="W52" s="252"/>
      <c r="X52" s="253"/>
      <c r="Y52" s="251"/>
      <c r="Z52" s="252"/>
      <c r="AA52" s="23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50"/>
      <c r="S53" s="251"/>
      <c r="T53" s="252"/>
      <c r="U53" s="253"/>
      <c r="V53" s="251"/>
      <c r="W53" s="252"/>
      <c r="X53" s="253"/>
      <c r="Y53" s="251"/>
      <c r="Z53" s="252"/>
      <c r="AA53" s="23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50"/>
      <c r="S54" s="262"/>
      <c r="T54" s="263"/>
      <c r="U54" s="253"/>
      <c r="V54" s="262"/>
      <c r="W54" s="263"/>
      <c r="X54" s="253"/>
      <c r="Y54" s="262"/>
      <c r="Z54" s="263"/>
      <c r="AA54" s="23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50"/>
      <c r="S55" s="272"/>
      <c r="T55" s="273"/>
      <c r="U55" s="253"/>
      <c r="V55" s="272"/>
      <c r="W55" s="273"/>
      <c r="X55" s="253"/>
      <c r="Y55" s="272"/>
      <c r="Z55" s="273"/>
      <c r="AA55" s="23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50"/>
      <c r="S56" s="251"/>
      <c r="T56" s="252"/>
      <c r="U56" s="253"/>
      <c r="V56" s="251"/>
      <c r="W56" s="252"/>
      <c r="X56" s="253"/>
      <c r="Y56" s="251"/>
      <c r="Z56" s="252"/>
      <c r="AA56" s="23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50"/>
      <c r="S57" s="251"/>
      <c r="T57" s="252"/>
      <c r="U57" s="253"/>
      <c r="V57" s="251"/>
      <c r="W57" s="252"/>
      <c r="X57" s="253"/>
      <c r="Y57" s="251"/>
      <c r="Z57" s="252"/>
      <c r="AA57" s="23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50"/>
      <c r="S58" s="251"/>
      <c r="T58" s="252"/>
      <c r="U58" s="253"/>
      <c r="V58" s="251"/>
      <c r="W58" s="252"/>
      <c r="X58" s="253"/>
      <c r="Y58" s="251"/>
      <c r="Z58" s="252"/>
      <c r="AA58" s="23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50"/>
      <c r="S59" s="262"/>
      <c r="T59" s="263"/>
      <c r="U59" s="253"/>
      <c r="V59" s="262"/>
      <c r="W59" s="263"/>
      <c r="X59" s="253"/>
      <c r="Y59" s="262"/>
      <c r="Z59" s="263"/>
      <c r="AA59" s="23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50"/>
      <c r="S60" s="272"/>
      <c r="T60" s="273"/>
      <c r="U60" s="253"/>
      <c r="V60" s="272"/>
      <c r="W60" s="273"/>
      <c r="X60" s="253"/>
      <c r="Y60" s="272"/>
      <c r="Z60" s="273"/>
      <c r="AA60" s="23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50"/>
      <c r="S61" s="251"/>
      <c r="T61" s="252"/>
      <c r="U61" s="253"/>
      <c r="V61" s="251"/>
      <c r="W61" s="252"/>
      <c r="X61" s="253"/>
      <c r="Y61" s="251"/>
      <c r="Z61" s="252"/>
      <c r="AA61" s="23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50"/>
      <c r="S62" s="251"/>
      <c r="T62" s="252"/>
      <c r="U62" s="253"/>
      <c r="V62" s="251"/>
      <c r="W62" s="252"/>
      <c r="X62" s="253"/>
      <c r="Y62" s="251"/>
      <c r="Z62" s="252"/>
      <c r="AA62" s="23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50"/>
      <c r="S63" s="251"/>
      <c r="T63" s="252"/>
      <c r="U63" s="253"/>
      <c r="V63" s="251"/>
      <c r="W63" s="252"/>
      <c r="X63" s="253"/>
      <c r="Y63" s="251"/>
      <c r="Z63" s="252"/>
      <c r="AA63" s="23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50"/>
      <c r="S64" s="262"/>
      <c r="T64" s="263"/>
      <c r="U64" s="253"/>
      <c r="V64" s="262"/>
      <c r="W64" s="263"/>
      <c r="X64" s="253"/>
      <c r="Y64" s="262"/>
      <c r="Z64" s="263"/>
      <c r="AA64" s="23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50"/>
      <c r="S65" s="272"/>
      <c r="T65" s="273"/>
      <c r="U65" s="253"/>
      <c r="V65" s="272"/>
      <c r="W65" s="273"/>
      <c r="X65" s="253"/>
      <c r="Y65" s="272"/>
      <c r="Z65" s="273"/>
      <c r="AA65" s="23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50"/>
      <c r="S66" s="251"/>
      <c r="T66" s="252"/>
      <c r="U66" s="253"/>
      <c r="V66" s="251"/>
      <c r="W66" s="252"/>
      <c r="X66" s="253"/>
      <c r="Y66" s="251"/>
      <c r="Z66" s="252"/>
      <c r="AA66" s="23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50"/>
      <c r="S67" s="251"/>
      <c r="T67" s="252"/>
      <c r="U67" s="253"/>
      <c r="V67" s="251"/>
      <c r="W67" s="252"/>
      <c r="X67" s="253"/>
      <c r="Y67" s="251"/>
      <c r="Z67" s="252"/>
      <c r="AA67" s="23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50"/>
      <c r="S68" s="251"/>
      <c r="T68" s="252"/>
      <c r="U68" s="253"/>
      <c r="V68" s="251"/>
      <c r="W68" s="252"/>
      <c r="X68" s="253"/>
      <c r="Y68" s="251"/>
      <c r="Z68" s="252"/>
      <c r="AA68" s="23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50"/>
      <c r="S69" s="262"/>
      <c r="T69" s="263"/>
      <c r="U69" s="253"/>
      <c r="V69" s="262"/>
      <c r="W69" s="263"/>
      <c r="X69" s="253"/>
      <c r="Y69" s="262"/>
      <c r="Z69" s="263"/>
      <c r="AA69" s="23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50"/>
      <c r="S70" s="272"/>
      <c r="T70" s="273"/>
      <c r="U70" s="253"/>
      <c r="V70" s="272"/>
      <c r="W70" s="273"/>
      <c r="X70" s="253"/>
      <c r="Y70" s="272"/>
      <c r="Z70" s="273"/>
      <c r="AA70" s="23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50"/>
      <c r="S71" s="251"/>
      <c r="T71" s="252"/>
      <c r="U71" s="253"/>
      <c r="V71" s="251"/>
      <c r="W71" s="252"/>
      <c r="X71" s="253"/>
      <c r="Y71" s="251"/>
      <c r="Z71" s="252"/>
      <c r="AA71" s="23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50"/>
      <c r="S72" s="251"/>
      <c r="T72" s="252"/>
      <c r="U72" s="253"/>
      <c r="V72" s="251"/>
      <c r="W72" s="252"/>
      <c r="X72" s="253"/>
      <c r="Y72" s="251"/>
      <c r="Z72" s="252"/>
      <c r="AA72" s="23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50"/>
      <c r="S73" s="251"/>
      <c r="T73" s="252"/>
      <c r="U73" s="253"/>
      <c r="V73" s="251"/>
      <c r="W73" s="252"/>
      <c r="X73" s="253"/>
      <c r="Y73" s="251"/>
      <c r="Z73" s="252"/>
      <c r="AA73" s="23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50"/>
      <c r="S74" s="262"/>
      <c r="T74" s="263"/>
      <c r="U74" s="253"/>
      <c r="V74" s="262"/>
      <c r="W74" s="263"/>
      <c r="X74" s="253"/>
      <c r="Y74" s="262"/>
      <c r="Z74" s="263"/>
      <c r="AA74" s="23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50"/>
      <c r="S75" s="272"/>
      <c r="T75" s="273"/>
      <c r="U75" s="253"/>
      <c r="V75" s="272"/>
      <c r="W75" s="273"/>
      <c r="X75" s="253"/>
      <c r="Y75" s="272"/>
      <c r="Z75" s="273"/>
      <c r="AA75" s="23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50"/>
      <c r="S76" s="251"/>
      <c r="T76" s="252"/>
      <c r="U76" s="253"/>
      <c r="V76" s="251"/>
      <c r="W76" s="252"/>
      <c r="X76" s="253"/>
      <c r="Y76" s="251"/>
      <c r="Z76" s="252"/>
      <c r="AA76" s="23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50"/>
      <c r="S77" s="251"/>
      <c r="T77" s="252"/>
      <c r="U77" s="253"/>
      <c r="V77" s="251"/>
      <c r="W77" s="252"/>
      <c r="X77" s="253"/>
      <c r="Y77" s="251"/>
      <c r="Z77" s="252"/>
      <c r="AA77" s="23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50"/>
      <c r="S78" s="251"/>
      <c r="T78" s="252"/>
      <c r="U78" s="253"/>
      <c r="V78" s="251"/>
      <c r="W78" s="252"/>
      <c r="X78" s="253"/>
      <c r="Y78" s="251"/>
      <c r="Z78" s="252"/>
      <c r="AA78" s="23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50"/>
      <c r="S79" s="262"/>
      <c r="T79" s="263"/>
      <c r="U79" s="253"/>
      <c r="V79" s="262"/>
      <c r="W79" s="263"/>
      <c r="X79" s="253"/>
      <c r="Y79" s="262"/>
      <c r="Z79" s="263"/>
      <c r="AA79" s="23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50"/>
      <c r="S80" s="272"/>
      <c r="T80" s="273"/>
      <c r="U80" s="253"/>
      <c r="V80" s="272"/>
      <c r="W80" s="273"/>
      <c r="X80" s="253"/>
      <c r="Y80" s="272"/>
      <c r="Z80" s="273"/>
      <c r="AA80" s="23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50"/>
      <c r="S81" s="251"/>
      <c r="T81" s="252"/>
      <c r="U81" s="253"/>
      <c r="V81" s="251"/>
      <c r="W81" s="252"/>
      <c r="X81" s="253"/>
      <c r="Y81" s="251"/>
      <c r="Z81" s="252"/>
      <c r="AA81" s="23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50"/>
      <c r="S82" s="251"/>
      <c r="T82" s="252"/>
      <c r="U82" s="253"/>
      <c r="V82" s="251"/>
      <c r="W82" s="252"/>
      <c r="X82" s="253"/>
      <c r="Y82" s="251"/>
      <c r="Z82" s="252"/>
      <c r="AA82" s="23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50"/>
      <c r="S83" s="251"/>
      <c r="T83" s="252"/>
      <c r="U83" s="253"/>
      <c r="V83" s="251"/>
      <c r="W83" s="252"/>
      <c r="X83" s="253"/>
      <c r="Y83" s="251"/>
      <c r="Z83" s="252"/>
      <c r="AA83" s="23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50"/>
      <c r="S84" s="262"/>
      <c r="T84" s="263"/>
      <c r="U84" s="253"/>
      <c r="V84" s="262"/>
      <c r="W84" s="263"/>
      <c r="X84" s="253"/>
      <c r="Y84" s="262"/>
      <c r="Z84" s="263"/>
      <c r="AA84" s="23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50"/>
      <c r="S85" s="272"/>
      <c r="T85" s="273"/>
      <c r="U85" s="253"/>
      <c r="V85" s="272"/>
      <c r="W85" s="273"/>
      <c r="X85" s="253"/>
      <c r="Y85" s="272"/>
      <c r="Z85" s="273"/>
      <c r="AA85" s="23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50"/>
      <c r="S86" s="251"/>
      <c r="T86" s="252"/>
      <c r="U86" s="253"/>
      <c r="V86" s="251"/>
      <c r="W86" s="252"/>
      <c r="X86" s="253"/>
      <c r="Y86" s="251"/>
      <c r="Z86" s="252"/>
      <c r="AA86" s="23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50"/>
      <c r="S87" s="251"/>
      <c r="T87" s="252"/>
      <c r="U87" s="253"/>
      <c r="V87" s="251"/>
      <c r="W87" s="252"/>
      <c r="X87" s="253"/>
      <c r="Y87" s="251"/>
      <c r="Z87" s="252"/>
      <c r="AA87" s="23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50"/>
      <c r="S88" s="251"/>
      <c r="T88" s="252"/>
      <c r="U88" s="253"/>
      <c r="V88" s="251"/>
      <c r="W88" s="252"/>
      <c r="X88" s="253"/>
      <c r="Y88" s="251"/>
      <c r="Z88" s="252"/>
      <c r="AA88" s="23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50"/>
      <c r="S89" s="262"/>
      <c r="T89" s="263"/>
      <c r="U89" s="253"/>
      <c r="V89" s="262"/>
      <c r="W89" s="263"/>
      <c r="X89" s="253"/>
      <c r="Y89" s="262"/>
      <c r="Z89" s="263"/>
      <c r="AA89" s="23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50"/>
      <c r="S90" s="272"/>
      <c r="T90" s="273"/>
      <c r="U90" s="253"/>
      <c r="V90" s="272"/>
      <c r="W90" s="273"/>
      <c r="X90" s="253"/>
      <c r="Y90" s="272"/>
      <c r="Z90" s="273"/>
      <c r="AA90" s="23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50"/>
      <c r="S91" s="251"/>
      <c r="T91" s="252"/>
      <c r="U91" s="253"/>
      <c r="V91" s="251"/>
      <c r="W91" s="252"/>
      <c r="X91" s="253"/>
      <c r="Y91" s="251"/>
      <c r="Z91" s="252"/>
      <c r="AA91" s="23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50"/>
      <c r="S92" s="251"/>
      <c r="T92" s="252"/>
      <c r="U92" s="253"/>
      <c r="V92" s="251"/>
      <c r="W92" s="252"/>
      <c r="X92" s="253"/>
      <c r="Y92" s="251"/>
      <c r="Z92" s="252"/>
      <c r="AA92" s="23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50"/>
      <c r="S93" s="251"/>
      <c r="T93" s="252"/>
      <c r="U93" s="253"/>
      <c r="V93" s="251"/>
      <c r="W93" s="252"/>
      <c r="X93" s="253"/>
      <c r="Y93" s="251"/>
      <c r="Z93" s="252"/>
      <c r="AA93" s="23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50"/>
      <c r="S94" s="262"/>
      <c r="T94" s="263"/>
      <c r="U94" s="253"/>
      <c r="V94" s="262"/>
      <c r="W94" s="263"/>
      <c r="X94" s="253"/>
      <c r="Y94" s="262"/>
      <c r="Z94" s="263"/>
      <c r="AA94" s="23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50"/>
      <c r="S95" s="272"/>
      <c r="T95" s="273"/>
      <c r="U95" s="253"/>
      <c r="V95" s="272"/>
      <c r="W95" s="273"/>
      <c r="X95" s="253"/>
      <c r="Y95" s="272"/>
      <c r="Z95" s="273"/>
      <c r="AA95" s="23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50"/>
      <c r="S96" s="251"/>
      <c r="T96" s="252"/>
      <c r="U96" s="253"/>
      <c r="V96" s="251"/>
      <c r="W96" s="252"/>
      <c r="X96" s="253"/>
      <c r="Y96" s="251"/>
      <c r="Z96" s="252"/>
      <c r="AA96" s="23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50"/>
      <c r="S97" s="251"/>
      <c r="T97" s="252"/>
      <c r="U97" s="253"/>
      <c r="V97" s="251"/>
      <c r="W97" s="252"/>
      <c r="X97" s="253"/>
      <c r="Y97" s="251"/>
      <c r="Z97" s="252"/>
      <c r="AA97" s="23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50"/>
      <c r="S98" s="251"/>
      <c r="T98" s="252"/>
      <c r="U98" s="253"/>
      <c r="V98" s="251"/>
      <c r="W98" s="252"/>
      <c r="X98" s="253"/>
      <c r="Y98" s="251"/>
      <c r="Z98" s="252"/>
      <c r="AA98" s="23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50"/>
      <c r="S99" s="262"/>
      <c r="T99" s="263"/>
      <c r="U99" s="253"/>
      <c r="V99" s="262"/>
      <c r="W99" s="263"/>
      <c r="X99" s="253"/>
      <c r="Y99" s="262"/>
      <c r="Z99" s="263"/>
      <c r="AA99" s="23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50"/>
      <c r="S100" s="272"/>
      <c r="T100" s="273"/>
      <c r="U100" s="253"/>
      <c r="V100" s="272"/>
      <c r="W100" s="273"/>
      <c r="X100" s="253"/>
      <c r="Y100" s="272"/>
      <c r="Z100" s="273"/>
      <c r="AA100" s="23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50"/>
      <c r="S101" s="251"/>
      <c r="T101" s="252"/>
      <c r="U101" s="253"/>
      <c r="V101" s="251"/>
      <c r="W101" s="252"/>
      <c r="X101" s="253"/>
      <c r="Y101" s="251"/>
      <c r="Z101" s="252"/>
      <c r="AA101" s="23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50"/>
      <c r="S102" s="251"/>
      <c r="T102" s="252"/>
      <c r="U102" s="253"/>
      <c r="V102" s="251"/>
      <c r="W102" s="252"/>
      <c r="X102" s="253"/>
      <c r="Y102" s="251"/>
      <c r="Z102" s="252"/>
      <c r="AA102" s="23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50"/>
      <c r="S103" s="251"/>
      <c r="T103" s="252"/>
      <c r="U103" s="253"/>
      <c r="V103" s="251"/>
      <c r="W103" s="252"/>
      <c r="X103" s="253"/>
      <c r="Y103" s="251"/>
      <c r="Z103" s="252"/>
      <c r="AA103" s="23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248"/>
      <c r="Q104" s="282"/>
      <c r="R104" s="283"/>
      <c r="S104" s="284"/>
      <c r="T104" s="285"/>
      <c r="U104" s="286"/>
      <c r="V104" s="284"/>
      <c r="W104" s="285"/>
      <c r="X104" s="286"/>
      <c r="Y104" s="284"/>
      <c r="Z104" s="285"/>
      <c r="AA104" s="23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288"/>
      <c r="Q105" s="86"/>
      <c r="R105" t="s" s="287">
        <v>106</v>
      </c>
      <c r="S105" t="s" s="289">
        <v>107</v>
      </c>
      <c r="T105" s="86"/>
      <c r="U105" t="s" s="287">
        <v>106</v>
      </c>
      <c r="V105" t="s" s="289">
        <v>107</v>
      </c>
      <c r="W105" s="86"/>
      <c r="X105" t="s" s="287">
        <v>106</v>
      </c>
      <c r="Y105" t="s" s="289">
        <v>107</v>
      </c>
      <c r="Z105" s="86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291" cm="1">
        <f t="array" ref="B106">_xlfn.COUNTIFS($B$5:$B$104,"&lt;&gt;",$D$5:$D$104,"&lt;&gt;")</f>
        <v>0</v>
      </c>
      <c r="C106" s="23"/>
      <c r="D106" s="292" cm="1">
        <f t="array" ref="D106">SUM(COUNT(D5:D104))+COUNTA(D5:D104)</f>
        <v>0</v>
      </c>
      <c r="E106" s="12"/>
      <c r="F106" s="12"/>
      <c r="G106" s="12"/>
      <c r="H106" s="12"/>
      <c r="I106" s="12"/>
      <c r="J106" s="12"/>
      <c r="K106" s="12"/>
      <c r="L106" s="12"/>
      <c r="M106" s="12"/>
      <c r="N106" s="292" cm="1">
        <f t="array" ref="N106">COUNTIF(P5:P104,"中学")</f>
        <v>0</v>
      </c>
      <c r="O106" s="12"/>
      <c r="P106" s="12"/>
      <c r="Q106" s="293"/>
      <c r="R106" t="b" s="294" cm="1">
        <f t="array" ref="R106">N106=_xlfn.COUNTIFS(P5:P104,"&lt;中学/高校&gt;",$D5:$D104,"&lt;&gt;")</f>
        <v>1</v>
      </c>
      <c r="S106" s="295"/>
      <c r="T106" s="115"/>
      <c r="U106" t="b" s="294" cm="1">
        <f t="array" ref="U106">Q106=_xlfn.COUNTIFS(S5:S104,"&lt;中学/高校&gt;",$D5:$D104,"&lt;&gt;")</f>
        <v>1</v>
      </c>
      <c r="V106" s="295"/>
      <c r="W106" s="115"/>
      <c r="X106" t="b" s="294" cm="1">
        <f t="array" ref="X106">T106=_xlfn.COUNTIFS(V5:V104,"&lt;中学/高校&gt;",$D5:$D104,"&lt;&gt;")</f>
        <v>1</v>
      </c>
      <c r="Y106" s="295"/>
      <c r="Z106" s="115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300" cm="1">
        <f t="array" ref="N107">COUNTIF(P5:P104,"高校")</f>
        <v>0</v>
      </c>
      <c r="O107" s="226"/>
      <c r="P107" s="12"/>
      <c r="Q107" s="12"/>
      <c r="R107" s="153"/>
      <c r="S107" s="153"/>
      <c r="T107" s="12"/>
      <c r="U107" s="153"/>
      <c r="V107" s="153"/>
      <c r="W107" s="12"/>
      <c r="X107" s="153"/>
      <c r="Y107" s="153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292" cm="1">
        <f t="array" ref="M108">COUNTIF(P5:P104,"一般")</f>
        <v>0</v>
      </c>
      <c r="N108" s="292" cm="1">
        <f t="array" ref="N108">SUM(N106,N107)</f>
        <v>0</v>
      </c>
      <c r="O108" s="12"/>
      <c r="P108" s="12"/>
      <c r="Q108" s="12"/>
      <c r="R108" s="292" cm="1">
        <f t="array" ref="R108">COUNTA(R5:R104,U5:U104,X5:X104)</f>
        <v>0</v>
      </c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  <row r="109" ht="17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88"/>
      <c r="AM109" s="188"/>
      <c r="AN109" s="188"/>
      <c r="AO109" s="188"/>
      <c r="AP109" s="188"/>
      <c r="AQ109" s="188"/>
      <c r="AR109" s="188"/>
      <c r="AS109" s="188"/>
      <c r="AT109" s="188"/>
    </row>
    <row r="110" ht="17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33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88"/>
      <c r="AM110" s="188"/>
      <c r="AN110" s="188"/>
      <c r="AO110" s="188"/>
      <c r="AP110" s="188"/>
      <c r="AQ110" s="188"/>
      <c r="AR110" s="188"/>
      <c r="AS110" s="188"/>
      <c r="AT110" s="188"/>
    </row>
  </sheetData>
  <mergeCells count="10">
    <mergeCell ref="S1:T1"/>
    <mergeCell ref="V1:W1"/>
    <mergeCell ref="Y1:Z1"/>
    <mergeCell ref="D2:E2"/>
    <mergeCell ref="F2:G2"/>
    <mergeCell ref="H2:I2"/>
    <mergeCell ref="L2:L3"/>
    <mergeCell ref="R2:T2"/>
    <mergeCell ref="U2:W2"/>
    <mergeCell ref="X2:Z2"/>
  </mergeCells>
  <dataValidations count="2">
    <dataValidation type="list" allowBlank="1" showInputMessage="1" showErrorMessage="1" sqref="P5:P104">
      <formula1>"一般,大学,高校,中学"</formula1>
    </dataValidation>
    <dataValidation type="list" allowBlank="1" showInputMessage="1" showErrorMessage="1" sqref="R5:R104 U5:U104 X5:X104">
      <formula1>"100m①,100m②,200m"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AT110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303" customWidth="1"/>
    <col min="2" max="2" width="4.67188" style="303" customWidth="1"/>
    <col min="3" max="3" width="4.85156" style="303" customWidth="1"/>
    <col min="4" max="5" width="7.5" style="303" customWidth="1"/>
    <col min="6" max="7" width="7.85156" style="303" customWidth="1"/>
    <col min="8" max="9" width="7.67188" style="303" customWidth="1"/>
    <col min="10" max="10" width="7.5" style="303" customWidth="1"/>
    <col min="11" max="11" width="3.17188" style="303" customWidth="1"/>
    <col min="12" max="12" hidden="1" width="7.5" style="303" customWidth="1"/>
    <col min="13" max="13" width="7.5" style="303" customWidth="1"/>
    <col min="14" max="14" width="6" style="303" customWidth="1"/>
    <col min="15" max="15" width="8.5" style="303" customWidth="1"/>
    <col min="16" max="16" width="5.35156" style="303" customWidth="1"/>
    <col min="17" max="17" width="2.5" style="303" customWidth="1"/>
    <col min="18" max="18" width="11.5" style="303" customWidth="1"/>
    <col min="19" max="19" width="7" style="303" customWidth="1"/>
    <col min="20" max="20" width="4.35156" style="303" customWidth="1"/>
    <col min="21" max="21" width="11.5" style="303" customWidth="1"/>
    <col min="22" max="22" width="7" style="303" customWidth="1"/>
    <col min="23" max="23" width="4.35156" style="303" customWidth="1"/>
    <col min="24" max="24" width="11.5" style="303" customWidth="1"/>
    <col min="25" max="25" width="7" style="303" customWidth="1"/>
    <col min="26" max="26" width="4.35156" style="303" customWidth="1"/>
    <col min="27" max="27" width="4.5" style="303" customWidth="1"/>
    <col min="28" max="28" width="2.85156" style="303" customWidth="1"/>
    <col min="29" max="37" width="3.17188" style="303" customWidth="1"/>
    <col min="38" max="38" width="7.67188" style="303" customWidth="1"/>
    <col min="39" max="46" width="7.5" style="303" customWidth="1"/>
    <col min="47" max="16384" width="7.5" style="303" customWidth="1"/>
  </cols>
  <sheetData>
    <row r="1" ht="24" customHeight="1">
      <c r="A1" s="90"/>
      <c r="B1" t="s" s="180">
        <v>111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85"/>
      <c r="V1" s="186"/>
      <c r="W1" s="187"/>
      <c r="X1" s="185"/>
      <c r="Y1" s="186"/>
      <c r="Z1" s="187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67</v>
      </c>
      <c r="S2" s="198"/>
      <c r="T2" s="199"/>
      <c r="U2" t="s" s="200">
        <v>68</v>
      </c>
      <c r="V2" s="198"/>
      <c r="W2" s="199"/>
      <c r="X2" t="s" s="200">
        <v>69</v>
      </c>
      <c r="Y2" s="198"/>
      <c r="Z2" s="199"/>
      <c r="AA2" s="201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t="s" s="212">
        <v>82</v>
      </c>
      <c r="V3" t="s" s="214">
        <v>83</v>
      </c>
      <c r="W3" t="s" s="215">
        <v>84</v>
      </c>
      <c r="X3" t="s" s="212">
        <v>82</v>
      </c>
      <c r="Y3" t="s" s="214">
        <v>83</v>
      </c>
      <c r="Z3" t="s" s="215">
        <v>84</v>
      </c>
      <c r="AA3" s="201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112</v>
      </c>
      <c r="F4" t="s" s="221">
        <v>89</v>
      </c>
      <c r="G4" t="s" s="220">
        <v>113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12</v>
      </c>
      <c r="Q4" s="216"/>
      <c r="R4" t="s" s="217">
        <v>97</v>
      </c>
      <c r="S4" t="s" s="224">
        <v>114</v>
      </c>
      <c r="T4" t="s" s="225">
        <v>99</v>
      </c>
      <c r="U4" t="s" s="216">
        <v>97</v>
      </c>
      <c r="V4" t="s" s="224">
        <v>114</v>
      </c>
      <c r="W4" t="s" s="225">
        <v>99</v>
      </c>
      <c r="X4" t="s" s="216">
        <v>100</v>
      </c>
      <c r="Y4" t="s" s="224">
        <v>115</v>
      </c>
      <c r="Z4" t="s" s="225">
        <v>99</v>
      </c>
      <c r="AA4" s="201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36"/>
      <c r="S5" s="237"/>
      <c r="T5" s="238"/>
      <c r="U5" s="239"/>
      <c r="V5" s="237"/>
      <c r="W5" s="238"/>
      <c r="X5" s="239"/>
      <c r="Y5" s="237"/>
      <c r="Z5" s="238"/>
      <c r="AA5" s="201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t="s" s="240">
        <v>102</v>
      </c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50"/>
      <c r="S6" s="251"/>
      <c r="T6" s="252"/>
      <c r="U6" s="253"/>
      <c r="V6" s="251"/>
      <c r="W6" s="252"/>
      <c r="X6" s="253"/>
      <c r="Y6" s="251"/>
      <c r="Z6" s="252"/>
      <c r="AA6" s="201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t="s" s="240">
        <v>103</v>
      </c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50"/>
      <c r="S7" s="251"/>
      <c r="T7" s="252"/>
      <c r="U7" s="253"/>
      <c r="V7" s="251"/>
      <c r="W7" s="252"/>
      <c r="X7" s="253"/>
      <c r="Y7" s="251"/>
      <c r="Z7" s="252"/>
      <c r="AA7" s="201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t="s" s="240">
        <v>100</v>
      </c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50"/>
      <c r="S8" s="251"/>
      <c r="T8" s="252"/>
      <c r="U8" s="253"/>
      <c r="V8" s="251"/>
      <c r="W8" s="252"/>
      <c r="X8" s="253"/>
      <c r="Y8" s="251"/>
      <c r="Z8" s="252"/>
      <c r="AA8" s="201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50"/>
      <c r="S9" s="262"/>
      <c r="T9" s="263"/>
      <c r="U9" s="253"/>
      <c r="V9" s="262"/>
      <c r="W9" s="263"/>
      <c r="X9" s="253"/>
      <c r="Y9" s="262"/>
      <c r="Z9" s="263"/>
      <c r="AA9" s="201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50"/>
      <c r="S10" s="272"/>
      <c r="T10" s="273"/>
      <c r="U10" s="253"/>
      <c r="V10" s="272"/>
      <c r="W10" s="273"/>
      <c r="X10" s="253"/>
      <c r="Y10" s="272"/>
      <c r="Z10" s="273"/>
      <c r="AA10" s="201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t="s" s="274">
        <v>11</v>
      </c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50"/>
      <c r="S11" s="251"/>
      <c r="T11" s="252"/>
      <c r="U11" s="253"/>
      <c r="V11" s="251"/>
      <c r="W11" s="252"/>
      <c r="X11" s="253"/>
      <c r="Y11" s="251"/>
      <c r="Z11" s="252"/>
      <c r="AA11" s="201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t="s" s="274">
        <v>104</v>
      </c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50"/>
      <c r="S12" s="251"/>
      <c r="T12" s="252"/>
      <c r="U12" s="253"/>
      <c r="V12" s="251"/>
      <c r="W12" s="252"/>
      <c r="X12" s="253"/>
      <c r="Y12" s="251"/>
      <c r="Z12" s="252"/>
      <c r="AA12" s="201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t="s" s="274">
        <v>12</v>
      </c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50"/>
      <c r="S13" s="251"/>
      <c r="T13" s="252"/>
      <c r="U13" s="253"/>
      <c r="V13" s="251"/>
      <c r="W13" s="252"/>
      <c r="X13" s="253"/>
      <c r="Y13" s="251"/>
      <c r="Z13" s="252"/>
      <c r="AA13" s="201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t="s" s="274">
        <v>16</v>
      </c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50"/>
      <c r="S14" s="262"/>
      <c r="T14" s="263"/>
      <c r="U14" s="253"/>
      <c r="V14" s="262"/>
      <c r="W14" s="263"/>
      <c r="X14" s="253"/>
      <c r="Y14" s="262"/>
      <c r="Z14" s="263"/>
      <c r="AA14" s="201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50"/>
      <c r="S15" s="272"/>
      <c r="T15" s="273"/>
      <c r="U15" s="253"/>
      <c r="V15" s="272"/>
      <c r="W15" s="273"/>
      <c r="X15" s="253"/>
      <c r="Y15" s="272"/>
      <c r="Z15" s="273"/>
      <c r="AA15" s="201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50"/>
      <c r="S16" s="251"/>
      <c r="T16" s="252"/>
      <c r="U16" s="253"/>
      <c r="V16" s="251"/>
      <c r="W16" s="252"/>
      <c r="X16" s="253"/>
      <c r="Y16" s="251"/>
      <c r="Z16" s="252"/>
      <c r="AA16" s="201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50"/>
      <c r="S17" s="251"/>
      <c r="T17" s="252"/>
      <c r="U17" s="253"/>
      <c r="V17" s="251"/>
      <c r="W17" s="252"/>
      <c r="X17" s="253"/>
      <c r="Y17" s="251"/>
      <c r="Z17" s="252"/>
      <c r="AA17" s="201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50"/>
      <c r="S18" s="251"/>
      <c r="T18" s="252"/>
      <c r="U18" s="253"/>
      <c r="V18" s="251"/>
      <c r="W18" s="252"/>
      <c r="X18" s="253"/>
      <c r="Y18" s="251"/>
      <c r="Z18" s="252"/>
      <c r="AA18" s="201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50"/>
      <c r="S19" s="262"/>
      <c r="T19" s="263"/>
      <c r="U19" s="253"/>
      <c r="V19" s="262"/>
      <c r="W19" s="263"/>
      <c r="X19" s="253"/>
      <c r="Y19" s="262"/>
      <c r="Z19" s="263"/>
      <c r="AA19" s="201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50"/>
      <c r="S20" s="272"/>
      <c r="T20" s="273"/>
      <c r="U20" s="253"/>
      <c r="V20" s="272"/>
      <c r="W20" s="273"/>
      <c r="X20" s="253"/>
      <c r="Y20" s="272"/>
      <c r="Z20" s="273"/>
      <c r="AA20" s="201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50"/>
      <c r="S21" s="251"/>
      <c r="T21" s="252"/>
      <c r="U21" s="253"/>
      <c r="V21" s="251"/>
      <c r="W21" s="252"/>
      <c r="X21" s="253"/>
      <c r="Y21" s="251"/>
      <c r="Z21" s="252"/>
      <c r="AA21" s="201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50"/>
      <c r="S22" s="251"/>
      <c r="T22" s="252"/>
      <c r="U22" s="253"/>
      <c r="V22" s="251"/>
      <c r="W22" s="252"/>
      <c r="X22" s="253"/>
      <c r="Y22" s="251"/>
      <c r="Z22" s="252"/>
      <c r="AA22" s="201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50"/>
      <c r="S23" s="251"/>
      <c r="T23" s="252"/>
      <c r="U23" s="253"/>
      <c r="V23" s="251"/>
      <c r="W23" s="252"/>
      <c r="X23" s="253"/>
      <c r="Y23" s="251"/>
      <c r="Z23" s="252"/>
      <c r="AA23" s="201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50"/>
      <c r="S24" s="262"/>
      <c r="T24" s="263"/>
      <c r="U24" s="253"/>
      <c r="V24" s="262"/>
      <c r="W24" s="263"/>
      <c r="X24" s="253"/>
      <c r="Y24" s="262"/>
      <c r="Z24" s="263"/>
      <c r="AA24" s="201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50"/>
      <c r="S25" s="272"/>
      <c r="T25" s="273"/>
      <c r="U25" s="253"/>
      <c r="V25" s="272"/>
      <c r="W25" s="273"/>
      <c r="X25" s="253"/>
      <c r="Y25" s="272"/>
      <c r="Z25" s="273"/>
      <c r="AA25" s="201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50"/>
      <c r="S26" s="251"/>
      <c r="T26" s="252"/>
      <c r="U26" s="253"/>
      <c r="V26" s="251"/>
      <c r="W26" s="252"/>
      <c r="X26" s="253"/>
      <c r="Y26" s="251"/>
      <c r="Z26" s="252"/>
      <c r="AA26" s="201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50"/>
      <c r="S27" s="251"/>
      <c r="T27" s="252"/>
      <c r="U27" s="253"/>
      <c r="V27" s="251"/>
      <c r="W27" s="252"/>
      <c r="X27" s="253"/>
      <c r="Y27" s="251"/>
      <c r="Z27" s="252"/>
      <c r="AA27" s="201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50"/>
      <c r="S28" s="251"/>
      <c r="T28" s="252"/>
      <c r="U28" s="253"/>
      <c r="V28" s="251"/>
      <c r="W28" s="252"/>
      <c r="X28" s="253"/>
      <c r="Y28" s="251"/>
      <c r="Z28" s="252"/>
      <c r="AA28" s="201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50"/>
      <c r="S29" s="262"/>
      <c r="T29" s="263"/>
      <c r="U29" s="253"/>
      <c r="V29" s="262"/>
      <c r="W29" s="263"/>
      <c r="X29" s="253"/>
      <c r="Y29" s="262"/>
      <c r="Z29" s="263"/>
      <c r="AA29" s="201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50"/>
      <c r="S30" s="272"/>
      <c r="T30" s="273"/>
      <c r="U30" s="253"/>
      <c r="V30" s="272"/>
      <c r="W30" s="273"/>
      <c r="X30" s="253"/>
      <c r="Y30" s="272"/>
      <c r="Z30" s="273"/>
      <c r="AA30" s="201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50"/>
      <c r="S31" s="251"/>
      <c r="T31" s="252"/>
      <c r="U31" s="253"/>
      <c r="V31" s="251"/>
      <c r="W31" s="252"/>
      <c r="X31" s="253"/>
      <c r="Y31" s="251"/>
      <c r="Z31" s="252"/>
      <c r="AA31" s="201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50"/>
      <c r="S32" s="251"/>
      <c r="T32" s="252"/>
      <c r="U32" s="253"/>
      <c r="V32" s="251"/>
      <c r="W32" s="252"/>
      <c r="X32" s="253"/>
      <c r="Y32" s="251"/>
      <c r="Z32" s="252"/>
      <c r="AA32" s="201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50"/>
      <c r="S33" s="251"/>
      <c r="T33" s="252"/>
      <c r="U33" s="253"/>
      <c r="V33" s="251"/>
      <c r="W33" s="252"/>
      <c r="X33" s="253"/>
      <c r="Y33" s="251"/>
      <c r="Z33" s="252"/>
      <c r="AA33" s="23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50"/>
      <c r="S34" s="262"/>
      <c r="T34" s="263"/>
      <c r="U34" s="253"/>
      <c r="V34" s="262"/>
      <c r="W34" s="263"/>
      <c r="X34" s="253"/>
      <c r="Y34" s="262"/>
      <c r="Z34" s="263"/>
      <c r="AA34" s="23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50"/>
      <c r="S35" s="272"/>
      <c r="T35" s="273"/>
      <c r="U35" s="253"/>
      <c r="V35" s="272"/>
      <c r="W35" s="273"/>
      <c r="X35" s="253"/>
      <c r="Y35" s="272"/>
      <c r="Z35" s="273"/>
      <c r="AA35" s="23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50"/>
      <c r="S36" s="251"/>
      <c r="T36" s="252"/>
      <c r="U36" s="253"/>
      <c r="V36" s="251"/>
      <c r="W36" s="252"/>
      <c r="X36" s="253"/>
      <c r="Y36" s="251"/>
      <c r="Z36" s="252"/>
      <c r="AA36" s="23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50"/>
      <c r="S37" s="251"/>
      <c r="T37" s="252"/>
      <c r="U37" s="253"/>
      <c r="V37" s="251"/>
      <c r="W37" s="252"/>
      <c r="X37" s="253"/>
      <c r="Y37" s="251"/>
      <c r="Z37" s="252"/>
      <c r="AA37" s="23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50"/>
      <c r="S38" s="251"/>
      <c r="T38" s="252"/>
      <c r="U38" s="253"/>
      <c r="V38" s="251"/>
      <c r="W38" s="252"/>
      <c r="X38" s="253"/>
      <c r="Y38" s="251"/>
      <c r="Z38" s="252"/>
      <c r="AA38" s="23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50"/>
      <c r="S39" s="262"/>
      <c r="T39" s="263"/>
      <c r="U39" s="253"/>
      <c r="V39" s="262"/>
      <c r="W39" s="263"/>
      <c r="X39" s="253"/>
      <c r="Y39" s="262"/>
      <c r="Z39" s="263"/>
      <c r="AA39" s="23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50"/>
      <c r="S40" s="272"/>
      <c r="T40" s="273"/>
      <c r="U40" s="253"/>
      <c r="V40" s="272"/>
      <c r="W40" s="273"/>
      <c r="X40" s="253"/>
      <c r="Y40" s="272"/>
      <c r="Z40" s="273"/>
      <c r="AA40" s="23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50"/>
      <c r="S41" s="251"/>
      <c r="T41" s="252"/>
      <c r="U41" s="253"/>
      <c r="V41" s="251"/>
      <c r="W41" s="252"/>
      <c r="X41" s="253"/>
      <c r="Y41" s="251"/>
      <c r="Z41" s="252"/>
      <c r="AA41" s="23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50"/>
      <c r="S42" s="251"/>
      <c r="T42" s="252"/>
      <c r="U42" s="253"/>
      <c r="V42" s="251"/>
      <c r="W42" s="252"/>
      <c r="X42" s="253"/>
      <c r="Y42" s="251"/>
      <c r="Z42" s="252"/>
      <c r="AA42" s="23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50"/>
      <c r="S43" s="251"/>
      <c r="T43" s="252"/>
      <c r="U43" s="253"/>
      <c r="V43" s="251"/>
      <c r="W43" s="252"/>
      <c r="X43" s="253"/>
      <c r="Y43" s="251"/>
      <c r="Z43" s="252"/>
      <c r="AA43" s="23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50"/>
      <c r="S44" s="262"/>
      <c r="T44" s="263"/>
      <c r="U44" s="253"/>
      <c r="V44" s="262"/>
      <c r="W44" s="263"/>
      <c r="X44" s="253"/>
      <c r="Y44" s="262"/>
      <c r="Z44" s="263"/>
      <c r="AA44" s="23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50"/>
      <c r="S45" s="272"/>
      <c r="T45" s="273"/>
      <c r="U45" s="253"/>
      <c r="V45" s="272"/>
      <c r="W45" s="273"/>
      <c r="X45" s="253"/>
      <c r="Y45" s="272"/>
      <c r="Z45" s="273"/>
      <c r="AA45" s="23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50"/>
      <c r="S46" s="251"/>
      <c r="T46" s="252"/>
      <c r="U46" s="253"/>
      <c r="V46" s="251"/>
      <c r="W46" s="252"/>
      <c r="X46" s="253"/>
      <c r="Y46" s="251"/>
      <c r="Z46" s="252"/>
      <c r="AA46" s="23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50"/>
      <c r="S47" s="251"/>
      <c r="T47" s="252"/>
      <c r="U47" s="253"/>
      <c r="V47" s="251"/>
      <c r="W47" s="252"/>
      <c r="X47" s="253"/>
      <c r="Y47" s="251"/>
      <c r="Z47" s="252"/>
      <c r="AA47" s="23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50"/>
      <c r="S48" s="251"/>
      <c r="T48" s="252"/>
      <c r="U48" s="253"/>
      <c r="V48" s="251"/>
      <c r="W48" s="252"/>
      <c r="X48" s="253"/>
      <c r="Y48" s="251"/>
      <c r="Z48" s="252"/>
      <c r="AA48" s="23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50"/>
      <c r="S49" s="262"/>
      <c r="T49" s="263"/>
      <c r="U49" s="253"/>
      <c r="V49" s="262"/>
      <c r="W49" s="263"/>
      <c r="X49" s="253"/>
      <c r="Y49" s="262"/>
      <c r="Z49" s="263"/>
      <c r="AA49" s="23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50"/>
      <c r="S50" s="272"/>
      <c r="T50" s="273"/>
      <c r="U50" s="253"/>
      <c r="V50" s="272"/>
      <c r="W50" s="273"/>
      <c r="X50" s="253"/>
      <c r="Y50" s="272"/>
      <c r="Z50" s="273"/>
      <c r="AA50" s="23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50"/>
      <c r="S51" s="251"/>
      <c r="T51" s="252"/>
      <c r="U51" s="253"/>
      <c r="V51" s="251"/>
      <c r="W51" s="252"/>
      <c r="X51" s="253"/>
      <c r="Y51" s="251"/>
      <c r="Z51" s="252"/>
      <c r="AA51" s="23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50"/>
      <c r="S52" s="251"/>
      <c r="T52" s="252"/>
      <c r="U52" s="253"/>
      <c r="V52" s="251"/>
      <c r="W52" s="252"/>
      <c r="X52" s="253"/>
      <c r="Y52" s="251"/>
      <c r="Z52" s="252"/>
      <c r="AA52" s="23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50"/>
      <c r="S53" s="251"/>
      <c r="T53" s="252"/>
      <c r="U53" s="253"/>
      <c r="V53" s="251"/>
      <c r="W53" s="252"/>
      <c r="X53" s="253"/>
      <c r="Y53" s="251"/>
      <c r="Z53" s="252"/>
      <c r="AA53" s="23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50"/>
      <c r="S54" s="262"/>
      <c r="T54" s="263"/>
      <c r="U54" s="253"/>
      <c r="V54" s="262"/>
      <c r="W54" s="263"/>
      <c r="X54" s="253"/>
      <c r="Y54" s="262"/>
      <c r="Z54" s="263"/>
      <c r="AA54" s="23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50"/>
      <c r="S55" s="272"/>
      <c r="T55" s="273"/>
      <c r="U55" s="253"/>
      <c r="V55" s="272"/>
      <c r="W55" s="273"/>
      <c r="X55" s="253"/>
      <c r="Y55" s="272"/>
      <c r="Z55" s="273"/>
      <c r="AA55" s="23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50"/>
      <c r="S56" s="251"/>
      <c r="T56" s="252"/>
      <c r="U56" s="253"/>
      <c r="V56" s="251"/>
      <c r="W56" s="252"/>
      <c r="X56" s="253"/>
      <c r="Y56" s="251"/>
      <c r="Z56" s="252"/>
      <c r="AA56" s="23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50"/>
      <c r="S57" s="251"/>
      <c r="T57" s="252"/>
      <c r="U57" s="253"/>
      <c r="V57" s="251"/>
      <c r="W57" s="252"/>
      <c r="X57" s="253"/>
      <c r="Y57" s="251"/>
      <c r="Z57" s="252"/>
      <c r="AA57" s="23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50"/>
      <c r="S58" s="251"/>
      <c r="T58" s="252"/>
      <c r="U58" s="253"/>
      <c r="V58" s="251"/>
      <c r="W58" s="252"/>
      <c r="X58" s="253"/>
      <c r="Y58" s="251"/>
      <c r="Z58" s="252"/>
      <c r="AA58" s="23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50"/>
      <c r="S59" s="262"/>
      <c r="T59" s="263"/>
      <c r="U59" s="253"/>
      <c r="V59" s="262"/>
      <c r="W59" s="263"/>
      <c r="X59" s="253"/>
      <c r="Y59" s="262"/>
      <c r="Z59" s="263"/>
      <c r="AA59" s="23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50"/>
      <c r="S60" s="272"/>
      <c r="T60" s="273"/>
      <c r="U60" s="253"/>
      <c r="V60" s="272"/>
      <c r="W60" s="273"/>
      <c r="X60" s="253"/>
      <c r="Y60" s="272"/>
      <c r="Z60" s="273"/>
      <c r="AA60" s="23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50"/>
      <c r="S61" s="251"/>
      <c r="T61" s="252"/>
      <c r="U61" s="253"/>
      <c r="V61" s="251"/>
      <c r="W61" s="252"/>
      <c r="X61" s="253"/>
      <c r="Y61" s="251"/>
      <c r="Z61" s="252"/>
      <c r="AA61" s="23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50"/>
      <c r="S62" s="251"/>
      <c r="T62" s="252"/>
      <c r="U62" s="253"/>
      <c r="V62" s="251"/>
      <c r="W62" s="252"/>
      <c r="X62" s="253"/>
      <c r="Y62" s="251"/>
      <c r="Z62" s="252"/>
      <c r="AA62" s="23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50"/>
      <c r="S63" s="251"/>
      <c r="T63" s="252"/>
      <c r="U63" s="253"/>
      <c r="V63" s="251"/>
      <c r="W63" s="252"/>
      <c r="X63" s="253"/>
      <c r="Y63" s="251"/>
      <c r="Z63" s="252"/>
      <c r="AA63" s="23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50"/>
      <c r="S64" s="262"/>
      <c r="T64" s="263"/>
      <c r="U64" s="253"/>
      <c r="V64" s="262"/>
      <c r="W64" s="263"/>
      <c r="X64" s="253"/>
      <c r="Y64" s="262"/>
      <c r="Z64" s="263"/>
      <c r="AA64" s="23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50"/>
      <c r="S65" s="272"/>
      <c r="T65" s="273"/>
      <c r="U65" s="253"/>
      <c r="V65" s="272"/>
      <c r="W65" s="273"/>
      <c r="X65" s="253"/>
      <c r="Y65" s="272"/>
      <c r="Z65" s="273"/>
      <c r="AA65" s="23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50"/>
      <c r="S66" s="251"/>
      <c r="T66" s="252"/>
      <c r="U66" s="253"/>
      <c r="V66" s="251"/>
      <c r="W66" s="252"/>
      <c r="X66" s="253"/>
      <c r="Y66" s="251"/>
      <c r="Z66" s="252"/>
      <c r="AA66" s="23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50"/>
      <c r="S67" s="251"/>
      <c r="T67" s="252"/>
      <c r="U67" s="253"/>
      <c r="V67" s="251"/>
      <c r="W67" s="252"/>
      <c r="X67" s="253"/>
      <c r="Y67" s="251"/>
      <c r="Z67" s="252"/>
      <c r="AA67" s="23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50"/>
      <c r="S68" s="251"/>
      <c r="T68" s="252"/>
      <c r="U68" s="253"/>
      <c r="V68" s="251"/>
      <c r="W68" s="252"/>
      <c r="X68" s="253"/>
      <c r="Y68" s="251"/>
      <c r="Z68" s="252"/>
      <c r="AA68" s="23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50"/>
      <c r="S69" s="262"/>
      <c r="T69" s="263"/>
      <c r="U69" s="253"/>
      <c r="V69" s="262"/>
      <c r="W69" s="263"/>
      <c r="X69" s="253"/>
      <c r="Y69" s="262"/>
      <c r="Z69" s="263"/>
      <c r="AA69" s="23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50"/>
      <c r="S70" s="272"/>
      <c r="T70" s="273"/>
      <c r="U70" s="253"/>
      <c r="V70" s="272"/>
      <c r="W70" s="273"/>
      <c r="X70" s="253"/>
      <c r="Y70" s="272"/>
      <c r="Z70" s="273"/>
      <c r="AA70" s="23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50"/>
      <c r="S71" s="251"/>
      <c r="T71" s="252"/>
      <c r="U71" s="253"/>
      <c r="V71" s="251"/>
      <c r="W71" s="252"/>
      <c r="X71" s="253"/>
      <c r="Y71" s="251"/>
      <c r="Z71" s="252"/>
      <c r="AA71" s="23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50"/>
      <c r="S72" s="251"/>
      <c r="T72" s="252"/>
      <c r="U72" s="253"/>
      <c r="V72" s="251"/>
      <c r="W72" s="252"/>
      <c r="X72" s="253"/>
      <c r="Y72" s="251"/>
      <c r="Z72" s="252"/>
      <c r="AA72" s="23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50"/>
      <c r="S73" s="251"/>
      <c r="T73" s="252"/>
      <c r="U73" s="253"/>
      <c r="V73" s="251"/>
      <c r="W73" s="252"/>
      <c r="X73" s="253"/>
      <c r="Y73" s="251"/>
      <c r="Z73" s="252"/>
      <c r="AA73" s="23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50"/>
      <c r="S74" s="262"/>
      <c r="T74" s="263"/>
      <c r="U74" s="253"/>
      <c r="V74" s="262"/>
      <c r="W74" s="263"/>
      <c r="X74" s="253"/>
      <c r="Y74" s="262"/>
      <c r="Z74" s="263"/>
      <c r="AA74" s="23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50"/>
      <c r="S75" s="272"/>
      <c r="T75" s="273"/>
      <c r="U75" s="253"/>
      <c r="V75" s="272"/>
      <c r="W75" s="273"/>
      <c r="X75" s="253"/>
      <c r="Y75" s="272"/>
      <c r="Z75" s="273"/>
      <c r="AA75" s="23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50"/>
      <c r="S76" s="251"/>
      <c r="T76" s="252"/>
      <c r="U76" s="253"/>
      <c r="V76" s="251"/>
      <c r="W76" s="252"/>
      <c r="X76" s="253"/>
      <c r="Y76" s="251"/>
      <c r="Z76" s="252"/>
      <c r="AA76" s="23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50"/>
      <c r="S77" s="251"/>
      <c r="T77" s="252"/>
      <c r="U77" s="253"/>
      <c r="V77" s="251"/>
      <c r="W77" s="252"/>
      <c r="X77" s="253"/>
      <c r="Y77" s="251"/>
      <c r="Z77" s="252"/>
      <c r="AA77" s="23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50"/>
      <c r="S78" s="251"/>
      <c r="T78" s="252"/>
      <c r="U78" s="253"/>
      <c r="V78" s="251"/>
      <c r="W78" s="252"/>
      <c r="X78" s="253"/>
      <c r="Y78" s="251"/>
      <c r="Z78" s="252"/>
      <c r="AA78" s="23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50"/>
      <c r="S79" s="262"/>
      <c r="T79" s="263"/>
      <c r="U79" s="253"/>
      <c r="V79" s="262"/>
      <c r="W79" s="263"/>
      <c r="X79" s="253"/>
      <c r="Y79" s="262"/>
      <c r="Z79" s="263"/>
      <c r="AA79" s="23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50"/>
      <c r="S80" s="272"/>
      <c r="T80" s="273"/>
      <c r="U80" s="253"/>
      <c r="V80" s="272"/>
      <c r="W80" s="273"/>
      <c r="X80" s="253"/>
      <c r="Y80" s="272"/>
      <c r="Z80" s="273"/>
      <c r="AA80" s="23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50"/>
      <c r="S81" s="251"/>
      <c r="T81" s="252"/>
      <c r="U81" s="253"/>
      <c r="V81" s="251"/>
      <c r="W81" s="252"/>
      <c r="X81" s="253"/>
      <c r="Y81" s="251"/>
      <c r="Z81" s="252"/>
      <c r="AA81" s="23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50"/>
      <c r="S82" s="251"/>
      <c r="T82" s="252"/>
      <c r="U82" s="253"/>
      <c r="V82" s="251"/>
      <c r="W82" s="252"/>
      <c r="X82" s="253"/>
      <c r="Y82" s="251"/>
      <c r="Z82" s="252"/>
      <c r="AA82" s="23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50"/>
      <c r="S83" s="251"/>
      <c r="T83" s="252"/>
      <c r="U83" s="253"/>
      <c r="V83" s="251"/>
      <c r="W83" s="252"/>
      <c r="X83" s="253"/>
      <c r="Y83" s="251"/>
      <c r="Z83" s="252"/>
      <c r="AA83" s="23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50"/>
      <c r="S84" s="262"/>
      <c r="T84" s="263"/>
      <c r="U84" s="253"/>
      <c r="V84" s="262"/>
      <c r="W84" s="263"/>
      <c r="X84" s="253"/>
      <c r="Y84" s="262"/>
      <c r="Z84" s="263"/>
      <c r="AA84" s="23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50"/>
      <c r="S85" s="272"/>
      <c r="T85" s="273"/>
      <c r="U85" s="253"/>
      <c r="V85" s="272"/>
      <c r="W85" s="273"/>
      <c r="X85" s="253"/>
      <c r="Y85" s="272"/>
      <c r="Z85" s="273"/>
      <c r="AA85" s="23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50"/>
      <c r="S86" s="251"/>
      <c r="T86" s="252"/>
      <c r="U86" s="253"/>
      <c r="V86" s="251"/>
      <c r="W86" s="252"/>
      <c r="X86" s="253"/>
      <c r="Y86" s="251"/>
      <c r="Z86" s="252"/>
      <c r="AA86" s="23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50"/>
      <c r="S87" s="251"/>
      <c r="T87" s="252"/>
      <c r="U87" s="253"/>
      <c r="V87" s="251"/>
      <c r="W87" s="252"/>
      <c r="X87" s="253"/>
      <c r="Y87" s="251"/>
      <c r="Z87" s="252"/>
      <c r="AA87" s="23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50"/>
      <c r="S88" s="251"/>
      <c r="T88" s="252"/>
      <c r="U88" s="253"/>
      <c r="V88" s="251"/>
      <c r="W88" s="252"/>
      <c r="X88" s="253"/>
      <c r="Y88" s="251"/>
      <c r="Z88" s="252"/>
      <c r="AA88" s="23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50"/>
      <c r="S89" s="262"/>
      <c r="T89" s="263"/>
      <c r="U89" s="253"/>
      <c r="V89" s="262"/>
      <c r="W89" s="263"/>
      <c r="X89" s="253"/>
      <c r="Y89" s="262"/>
      <c r="Z89" s="263"/>
      <c r="AA89" s="23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50"/>
      <c r="S90" s="272"/>
      <c r="T90" s="273"/>
      <c r="U90" s="253"/>
      <c r="V90" s="272"/>
      <c r="W90" s="273"/>
      <c r="X90" s="253"/>
      <c r="Y90" s="272"/>
      <c r="Z90" s="273"/>
      <c r="AA90" s="23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50"/>
      <c r="S91" s="251"/>
      <c r="T91" s="252"/>
      <c r="U91" s="253"/>
      <c r="V91" s="251"/>
      <c r="W91" s="252"/>
      <c r="X91" s="253"/>
      <c r="Y91" s="251"/>
      <c r="Z91" s="252"/>
      <c r="AA91" s="23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50"/>
      <c r="S92" s="251"/>
      <c r="T92" s="252"/>
      <c r="U92" s="253"/>
      <c r="V92" s="251"/>
      <c r="W92" s="252"/>
      <c r="X92" s="253"/>
      <c r="Y92" s="251"/>
      <c r="Z92" s="252"/>
      <c r="AA92" s="23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50"/>
      <c r="S93" s="251"/>
      <c r="T93" s="252"/>
      <c r="U93" s="253"/>
      <c r="V93" s="251"/>
      <c r="W93" s="252"/>
      <c r="X93" s="253"/>
      <c r="Y93" s="251"/>
      <c r="Z93" s="252"/>
      <c r="AA93" s="23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50"/>
      <c r="S94" s="262"/>
      <c r="T94" s="263"/>
      <c r="U94" s="253"/>
      <c r="V94" s="262"/>
      <c r="W94" s="263"/>
      <c r="X94" s="253"/>
      <c r="Y94" s="262"/>
      <c r="Z94" s="263"/>
      <c r="AA94" s="23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50"/>
      <c r="S95" s="272"/>
      <c r="T95" s="273"/>
      <c r="U95" s="253"/>
      <c r="V95" s="272"/>
      <c r="W95" s="273"/>
      <c r="X95" s="253"/>
      <c r="Y95" s="272"/>
      <c r="Z95" s="273"/>
      <c r="AA95" s="23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50"/>
      <c r="S96" s="251"/>
      <c r="T96" s="252"/>
      <c r="U96" s="253"/>
      <c r="V96" s="251"/>
      <c r="W96" s="252"/>
      <c r="X96" s="253"/>
      <c r="Y96" s="251"/>
      <c r="Z96" s="252"/>
      <c r="AA96" s="23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50"/>
      <c r="S97" s="251"/>
      <c r="T97" s="252"/>
      <c r="U97" s="253"/>
      <c r="V97" s="251"/>
      <c r="W97" s="252"/>
      <c r="X97" s="253"/>
      <c r="Y97" s="251"/>
      <c r="Z97" s="252"/>
      <c r="AA97" s="23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50"/>
      <c r="S98" s="251"/>
      <c r="T98" s="252"/>
      <c r="U98" s="253"/>
      <c r="V98" s="251"/>
      <c r="W98" s="252"/>
      <c r="X98" s="253"/>
      <c r="Y98" s="251"/>
      <c r="Z98" s="252"/>
      <c r="AA98" s="23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50"/>
      <c r="S99" s="262"/>
      <c r="T99" s="263"/>
      <c r="U99" s="253"/>
      <c r="V99" s="262"/>
      <c r="W99" s="263"/>
      <c r="X99" s="253"/>
      <c r="Y99" s="262"/>
      <c r="Z99" s="263"/>
      <c r="AA99" s="23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50"/>
      <c r="S100" s="272"/>
      <c r="T100" s="273"/>
      <c r="U100" s="253"/>
      <c r="V100" s="272"/>
      <c r="W100" s="273"/>
      <c r="X100" s="253"/>
      <c r="Y100" s="272"/>
      <c r="Z100" s="273"/>
      <c r="AA100" s="23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50"/>
      <c r="S101" s="251"/>
      <c r="T101" s="252"/>
      <c r="U101" s="253"/>
      <c r="V101" s="251"/>
      <c r="W101" s="252"/>
      <c r="X101" s="253"/>
      <c r="Y101" s="251"/>
      <c r="Z101" s="252"/>
      <c r="AA101" s="23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50"/>
      <c r="S102" s="251"/>
      <c r="T102" s="252"/>
      <c r="U102" s="253"/>
      <c r="V102" s="251"/>
      <c r="W102" s="252"/>
      <c r="X102" s="253"/>
      <c r="Y102" s="251"/>
      <c r="Z102" s="252"/>
      <c r="AA102" s="23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50"/>
      <c r="S103" s="251"/>
      <c r="T103" s="252"/>
      <c r="U103" s="253"/>
      <c r="V103" s="251"/>
      <c r="W103" s="252"/>
      <c r="X103" s="253"/>
      <c r="Y103" s="251"/>
      <c r="Z103" s="252"/>
      <c r="AA103" s="23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248"/>
      <c r="Q104" s="282"/>
      <c r="R104" s="283"/>
      <c r="S104" s="284"/>
      <c r="T104" s="285"/>
      <c r="U104" s="286"/>
      <c r="V104" s="284"/>
      <c r="W104" s="285"/>
      <c r="X104" s="286"/>
      <c r="Y104" s="284"/>
      <c r="Z104" s="285"/>
      <c r="AA104" s="23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288"/>
      <c r="Q105" s="86"/>
      <c r="R105" t="s" s="287">
        <v>106</v>
      </c>
      <c r="S105" t="s" s="289">
        <v>107</v>
      </c>
      <c r="T105" s="86"/>
      <c r="U105" t="s" s="287">
        <v>106</v>
      </c>
      <c r="V105" t="s" s="289">
        <v>107</v>
      </c>
      <c r="W105" s="86"/>
      <c r="X105" t="s" s="287">
        <v>106</v>
      </c>
      <c r="Y105" t="s" s="289">
        <v>107</v>
      </c>
      <c r="Z105" s="86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291" cm="1">
        <f t="array" ref="B106">_xlfn.COUNTIFS($B$5:$B$104,"&lt;&gt;",$D$5:$D$104,"&lt;&gt;")</f>
        <v>0</v>
      </c>
      <c r="C106" s="23"/>
      <c r="D106" s="292" cm="1">
        <f t="array" ref="D106">SUM(COUNT(D5:D104))+COUNTA(D5:D104)</f>
        <v>0</v>
      </c>
      <c r="E106" s="12"/>
      <c r="F106" s="12"/>
      <c r="G106" s="12"/>
      <c r="H106" s="12"/>
      <c r="I106" s="12"/>
      <c r="J106" s="12"/>
      <c r="K106" s="12"/>
      <c r="L106" s="12"/>
      <c r="M106" s="12"/>
      <c r="N106" s="292" cm="1">
        <f t="array" ref="N106">COUNTIF(P5:P104,"中学")</f>
        <v>0</v>
      </c>
      <c r="O106" s="12"/>
      <c r="P106" s="12"/>
      <c r="Q106" s="293"/>
      <c r="R106" t="b" s="294" cm="1">
        <f t="array" ref="R106">N106=_xlfn.COUNTIFS(P5:P104,"&lt;中学/高校&gt;",$D5:$D104,"&lt;&gt;")</f>
        <v>1</v>
      </c>
      <c r="S106" s="295"/>
      <c r="T106" s="115"/>
      <c r="U106" t="b" s="294" cm="1">
        <f t="array" ref="U106">Q106=_xlfn.COUNTIFS(S5:S104,"&lt;中学/高校&gt;",$D5:$D104,"&lt;&gt;")</f>
        <v>1</v>
      </c>
      <c r="V106" s="295"/>
      <c r="W106" s="115"/>
      <c r="X106" t="b" s="294" cm="1">
        <f t="array" ref="X106">T106=_xlfn.COUNTIFS(V5:V104,"&lt;中学/高校&gt;",$D5:$D104,"&lt;&gt;")</f>
        <v>1</v>
      </c>
      <c r="Y106" s="295"/>
      <c r="Z106" s="115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300" cm="1">
        <f t="array" ref="N107">COUNTIF(P5:P104,"高校")</f>
        <v>0</v>
      </c>
      <c r="O107" s="226"/>
      <c r="P107" s="12"/>
      <c r="Q107" s="12"/>
      <c r="R107" s="153"/>
      <c r="S107" s="153"/>
      <c r="T107" s="12"/>
      <c r="U107" s="153"/>
      <c r="V107" s="153"/>
      <c r="W107" s="12"/>
      <c r="X107" s="153"/>
      <c r="Y107" s="153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292" cm="1">
        <f t="array" ref="M108">COUNTIF(P5:P104,"一般")</f>
        <v>0</v>
      </c>
      <c r="N108" s="292" cm="1">
        <f t="array" ref="N108">SUM(N106,N107)</f>
        <v>0</v>
      </c>
      <c r="O108" s="12"/>
      <c r="P108" s="12"/>
      <c r="Q108" s="12"/>
      <c r="R108" s="292" cm="1">
        <f t="array" ref="R108">COUNTA(R5:R104,U5:U104,X5:X104)</f>
        <v>0</v>
      </c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  <row r="109" ht="17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88"/>
      <c r="AM109" s="188"/>
      <c r="AN109" s="188"/>
      <c r="AO109" s="188"/>
      <c r="AP109" s="188"/>
      <c r="AQ109" s="188"/>
      <c r="AR109" s="188"/>
      <c r="AS109" s="188"/>
      <c r="AT109" s="188"/>
    </row>
    <row r="110" ht="17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33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88"/>
      <c r="AM110" s="188"/>
      <c r="AN110" s="188"/>
      <c r="AO110" s="188"/>
      <c r="AP110" s="188"/>
      <c r="AQ110" s="188"/>
      <c r="AR110" s="188"/>
      <c r="AS110" s="188"/>
      <c r="AT110" s="188"/>
    </row>
  </sheetData>
  <mergeCells count="10">
    <mergeCell ref="S1:T1"/>
    <mergeCell ref="V1:W1"/>
    <mergeCell ref="Y1:Z1"/>
    <mergeCell ref="D2:E2"/>
    <mergeCell ref="F2:G2"/>
    <mergeCell ref="H2:I2"/>
    <mergeCell ref="L2:L3"/>
    <mergeCell ref="R2:T2"/>
    <mergeCell ref="U2:W2"/>
    <mergeCell ref="X2:Z2"/>
  </mergeCells>
  <dataValidations count="2">
    <dataValidation type="list" allowBlank="1" showInputMessage="1" showErrorMessage="1" sqref="P5:P104">
      <formula1>"一般,大学,高校,中学"</formula1>
    </dataValidation>
    <dataValidation type="list" allowBlank="1" showInputMessage="1" showErrorMessage="1" sqref="R5:R104 U5:U104 X5:X104">
      <formula1>"100m①,100m②,200m"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AT108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304" customWidth="1"/>
    <col min="2" max="2" width="4.67188" style="304" customWidth="1"/>
    <col min="3" max="3" width="4.85156" style="304" customWidth="1"/>
    <col min="4" max="5" width="7.5" style="304" customWidth="1"/>
    <col min="6" max="7" width="7.85156" style="304" customWidth="1"/>
    <col min="8" max="9" width="7.67188" style="304" customWidth="1"/>
    <col min="10" max="10" width="7.5" style="304" customWidth="1"/>
    <col min="11" max="11" width="3.17188" style="304" customWidth="1"/>
    <col min="12" max="12" hidden="1" width="7.5" style="304" customWidth="1"/>
    <col min="13" max="13" width="7.5" style="304" customWidth="1"/>
    <col min="14" max="14" width="6" style="304" customWidth="1"/>
    <col min="15" max="15" width="8.67188" style="304" customWidth="1"/>
    <col min="16" max="16" width="5.35156" style="304" customWidth="1"/>
    <col min="17" max="17" width="2.5" style="304" customWidth="1"/>
    <col min="18" max="18" width="11.5" style="304" customWidth="1"/>
    <col min="19" max="19" width="7" style="304" customWidth="1"/>
    <col min="20" max="20" width="4.35156" style="304" customWidth="1"/>
    <col min="21" max="21" width="2.5" style="304" customWidth="1"/>
    <col min="22" max="22" width="11.5" style="304" customWidth="1"/>
    <col min="23" max="23" width="7" style="304" customWidth="1"/>
    <col min="24" max="24" width="4.35156" style="304" customWidth="1"/>
    <col min="25" max="26" width="3.17188" style="304" customWidth="1"/>
    <col min="27" max="27" width="4.5" style="304" customWidth="1"/>
    <col min="28" max="28" width="2.85156" style="304" customWidth="1"/>
    <col min="29" max="37" width="3.17188" style="304" customWidth="1"/>
    <col min="38" max="38" width="7.67188" style="304" customWidth="1"/>
    <col min="39" max="46" width="7.5" style="304" customWidth="1"/>
    <col min="47" max="16384" width="7.5" style="304" customWidth="1"/>
  </cols>
  <sheetData>
    <row r="1" ht="24" customHeight="1">
      <c r="A1" s="90"/>
      <c r="B1" t="s" s="180">
        <v>118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2"/>
      <c r="V1" s="12"/>
      <c r="W1" s="12"/>
      <c r="X1" s="12"/>
      <c r="Y1" s="305"/>
      <c r="Z1" s="305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119</v>
      </c>
      <c r="S2" s="198"/>
      <c r="T2" s="199"/>
      <c r="U2" s="23"/>
      <c r="V2" s="12"/>
      <c r="W2" s="12"/>
      <c r="X2" s="12"/>
      <c r="Y2" s="306"/>
      <c r="Z2" s="306"/>
      <c r="AA2" s="24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s="23"/>
      <c r="V3" s="12"/>
      <c r="W3" t="s" s="33">
        <v>11</v>
      </c>
      <c r="X3" s="12"/>
      <c r="Y3" s="307"/>
      <c r="Z3" s="307"/>
      <c r="AA3" s="24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88</v>
      </c>
      <c r="F4" t="s" s="221">
        <v>89</v>
      </c>
      <c r="G4" t="s" s="220">
        <v>90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19</v>
      </c>
      <c r="Q4" s="216"/>
      <c r="R4" t="s" s="217">
        <v>97</v>
      </c>
      <c r="S4" t="s" s="224">
        <v>120</v>
      </c>
      <c r="T4" t="s" s="225">
        <v>99</v>
      </c>
      <c r="U4" s="23"/>
      <c r="V4" s="12"/>
      <c r="W4" t="s" s="33">
        <v>12</v>
      </c>
      <c r="X4" s="12"/>
      <c r="Y4" s="308"/>
      <c r="Z4" s="308"/>
      <c r="AA4" s="24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28"/>
      <c r="S5" s="237"/>
      <c r="T5" s="238"/>
      <c r="U5" s="23"/>
      <c r="V5" s="12"/>
      <c r="W5" t="s" s="33">
        <v>16</v>
      </c>
      <c r="X5" s="12"/>
      <c r="Y5" s="12"/>
      <c r="Z5" s="12"/>
      <c r="AA5" s="24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s="188"/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42"/>
      <c r="S6" s="251"/>
      <c r="T6" s="252"/>
      <c r="U6" s="23"/>
      <c r="V6" s="12"/>
      <c r="W6" t="s" s="33">
        <v>19</v>
      </c>
      <c r="X6" s="12"/>
      <c r="Y6" s="12"/>
      <c r="Z6" s="12"/>
      <c r="AA6" s="24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s="188"/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42"/>
      <c r="S7" s="251"/>
      <c r="T7" s="252"/>
      <c r="U7" s="23"/>
      <c r="V7" s="12"/>
      <c r="W7" s="12"/>
      <c r="X7" s="12"/>
      <c r="Y7" s="12"/>
      <c r="Z7" s="12"/>
      <c r="AA7" s="24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s="188"/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42"/>
      <c r="S8" s="251"/>
      <c r="T8" s="252"/>
      <c r="U8" s="23"/>
      <c r="V8" s="12"/>
      <c r="W8" s="12"/>
      <c r="X8" s="12"/>
      <c r="Y8" s="12"/>
      <c r="Z8" s="12"/>
      <c r="AA8" s="24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42"/>
      <c r="S9" s="262"/>
      <c r="T9" s="263"/>
      <c r="U9" s="23"/>
      <c r="V9" s="12"/>
      <c r="W9" s="12"/>
      <c r="X9" s="12"/>
      <c r="Y9" s="12"/>
      <c r="Z9" s="12"/>
      <c r="AA9" s="24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42"/>
      <c r="S10" s="272"/>
      <c r="T10" s="273"/>
      <c r="U10" s="23"/>
      <c r="V10" s="12"/>
      <c r="W10" s="12"/>
      <c r="X10" s="12"/>
      <c r="Y10" s="12"/>
      <c r="Z10" s="12"/>
      <c r="AA10" s="24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s="188"/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42"/>
      <c r="S11" s="251"/>
      <c r="T11" s="252"/>
      <c r="U11" s="23"/>
      <c r="V11" s="12"/>
      <c r="W11" s="12"/>
      <c r="X11" s="12"/>
      <c r="Y11" s="12"/>
      <c r="Z11" s="12"/>
      <c r="AA11" s="24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s="188"/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42"/>
      <c r="S12" s="251"/>
      <c r="T12" s="252"/>
      <c r="U12" s="23"/>
      <c r="V12" s="12"/>
      <c r="W12" s="12"/>
      <c r="X12" s="12"/>
      <c r="Y12" s="12"/>
      <c r="Z12" s="12"/>
      <c r="AA12" s="24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s="188"/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42"/>
      <c r="S13" s="251"/>
      <c r="T13" s="252"/>
      <c r="U13" s="23"/>
      <c r="V13" s="12"/>
      <c r="W13" s="12"/>
      <c r="X13" s="12"/>
      <c r="Y13" s="12"/>
      <c r="Z13" s="12"/>
      <c r="AA13" s="24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s="188"/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42"/>
      <c r="S14" s="262"/>
      <c r="T14" s="263"/>
      <c r="U14" s="23"/>
      <c r="V14" s="12"/>
      <c r="W14" s="12"/>
      <c r="X14" s="12"/>
      <c r="Y14" s="12"/>
      <c r="Z14" s="12"/>
      <c r="AA14" s="24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42"/>
      <c r="S15" s="272"/>
      <c r="T15" s="273"/>
      <c r="U15" s="23"/>
      <c r="V15" s="12"/>
      <c r="W15" s="12"/>
      <c r="X15" s="12"/>
      <c r="Y15" s="12"/>
      <c r="Z15" s="12"/>
      <c r="AA15" s="24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42"/>
      <c r="S16" s="251"/>
      <c r="T16" s="252"/>
      <c r="U16" s="23"/>
      <c r="V16" s="12"/>
      <c r="W16" s="12"/>
      <c r="X16" s="12"/>
      <c r="Y16" s="12"/>
      <c r="Z16" s="12"/>
      <c r="AA16" s="24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42"/>
      <c r="S17" s="251"/>
      <c r="T17" s="252"/>
      <c r="U17" s="23"/>
      <c r="V17" s="12"/>
      <c r="W17" s="12"/>
      <c r="X17" s="12"/>
      <c r="Y17" s="12"/>
      <c r="Z17" s="12"/>
      <c r="AA17" s="24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42"/>
      <c r="S18" s="251"/>
      <c r="T18" s="252"/>
      <c r="U18" s="23"/>
      <c r="V18" s="12"/>
      <c r="W18" s="12"/>
      <c r="X18" s="12"/>
      <c r="Y18" s="12"/>
      <c r="Z18" s="12"/>
      <c r="AA18" s="24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42"/>
      <c r="S19" s="262"/>
      <c r="T19" s="263"/>
      <c r="U19" s="23"/>
      <c r="V19" s="12"/>
      <c r="W19" s="12"/>
      <c r="X19" s="12"/>
      <c r="Y19" s="12"/>
      <c r="Z19" s="12"/>
      <c r="AA19" s="24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42"/>
      <c r="S20" s="272"/>
      <c r="T20" s="273"/>
      <c r="U20" s="23"/>
      <c r="V20" s="12"/>
      <c r="W20" s="12"/>
      <c r="X20" s="12"/>
      <c r="Y20" s="12"/>
      <c r="Z20" s="12"/>
      <c r="AA20" s="24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42"/>
      <c r="S21" s="251"/>
      <c r="T21" s="252"/>
      <c r="U21" s="23"/>
      <c r="V21" s="12"/>
      <c r="W21" s="12"/>
      <c r="X21" s="12"/>
      <c r="Y21" s="12"/>
      <c r="Z21" s="12"/>
      <c r="AA21" s="24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42"/>
      <c r="S22" s="251"/>
      <c r="T22" s="252"/>
      <c r="U22" s="23"/>
      <c r="V22" s="12"/>
      <c r="W22" s="12"/>
      <c r="X22" s="12"/>
      <c r="Y22" s="12"/>
      <c r="Z22" s="12"/>
      <c r="AA22" s="24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42"/>
      <c r="S23" s="251"/>
      <c r="T23" s="252"/>
      <c r="U23" s="23"/>
      <c r="V23" s="12"/>
      <c r="W23" s="12"/>
      <c r="X23" s="12"/>
      <c r="Y23" s="12"/>
      <c r="Z23" s="12"/>
      <c r="AA23" s="24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42"/>
      <c r="S24" s="262"/>
      <c r="T24" s="263"/>
      <c r="U24" s="23"/>
      <c r="V24" s="12"/>
      <c r="W24" s="12"/>
      <c r="X24" s="12"/>
      <c r="Y24" s="12"/>
      <c r="Z24" s="12"/>
      <c r="AA24" s="24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42"/>
      <c r="S25" s="272"/>
      <c r="T25" s="273"/>
      <c r="U25" s="23"/>
      <c r="V25" s="12"/>
      <c r="W25" s="12"/>
      <c r="X25" s="12"/>
      <c r="Y25" s="12"/>
      <c r="Z25" s="12"/>
      <c r="AA25" s="24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42"/>
      <c r="S26" s="251"/>
      <c r="T26" s="252"/>
      <c r="U26" s="23"/>
      <c r="V26" s="12"/>
      <c r="W26" s="12"/>
      <c r="X26" s="12"/>
      <c r="Y26" s="12"/>
      <c r="Z26" s="12"/>
      <c r="AA26" s="24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42"/>
      <c r="S27" s="251"/>
      <c r="T27" s="252"/>
      <c r="U27" s="23"/>
      <c r="V27" s="12"/>
      <c r="W27" s="12"/>
      <c r="X27" s="12"/>
      <c r="Y27" s="12"/>
      <c r="Z27" s="12"/>
      <c r="AA27" s="24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42"/>
      <c r="S28" s="251"/>
      <c r="T28" s="252"/>
      <c r="U28" s="23"/>
      <c r="V28" s="12"/>
      <c r="W28" s="12"/>
      <c r="X28" s="12"/>
      <c r="Y28" s="12"/>
      <c r="Z28" s="12"/>
      <c r="AA28" s="24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42"/>
      <c r="S29" s="262"/>
      <c r="T29" s="263"/>
      <c r="U29" s="23"/>
      <c r="V29" s="12"/>
      <c r="W29" s="12"/>
      <c r="X29" s="12"/>
      <c r="Y29" s="12"/>
      <c r="Z29" s="12"/>
      <c r="AA29" s="24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42"/>
      <c r="S30" s="272"/>
      <c r="T30" s="273"/>
      <c r="U30" s="23"/>
      <c r="V30" s="12"/>
      <c r="W30" s="12"/>
      <c r="X30" s="12"/>
      <c r="Y30" s="12"/>
      <c r="Z30" s="12"/>
      <c r="AA30" s="24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42"/>
      <c r="S31" s="251"/>
      <c r="T31" s="252"/>
      <c r="U31" s="23"/>
      <c r="V31" s="12"/>
      <c r="W31" s="12"/>
      <c r="X31" s="12"/>
      <c r="Y31" s="12"/>
      <c r="Z31" s="12"/>
      <c r="AA31" s="24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42"/>
      <c r="S32" s="251"/>
      <c r="T32" s="252"/>
      <c r="U32" s="23"/>
      <c r="V32" s="12"/>
      <c r="W32" s="12"/>
      <c r="X32" s="12"/>
      <c r="Y32" s="12"/>
      <c r="Z32" s="12"/>
      <c r="AA32" s="24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42"/>
      <c r="S33" s="251"/>
      <c r="T33" s="252"/>
      <c r="U33" s="23"/>
      <c r="V33" s="12"/>
      <c r="W33" s="12"/>
      <c r="X33" s="12"/>
      <c r="Y33" s="12"/>
      <c r="Z33" s="12"/>
      <c r="AA33" s="12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42"/>
      <c r="S34" s="262"/>
      <c r="T34" s="263"/>
      <c r="U34" s="23"/>
      <c r="V34" s="12"/>
      <c r="W34" s="12"/>
      <c r="X34" s="12"/>
      <c r="Y34" s="12"/>
      <c r="Z34" s="12"/>
      <c r="AA34" s="12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42"/>
      <c r="S35" s="272"/>
      <c r="T35" s="273"/>
      <c r="U35" s="23"/>
      <c r="V35" s="12"/>
      <c r="W35" s="12"/>
      <c r="X35" s="12"/>
      <c r="Y35" s="12"/>
      <c r="Z35" s="12"/>
      <c r="AA35" s="12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42"/>
      <c r="S36" s="251"/>
      <c r="T36" s="252"/>
      <c r="U36" s="23"/>
      <c r="V36" s="12"/>
      <c r="W36" s="12"/>
      <c r="X36" s="12"/>
      <c r="Y36" s="12"/>
      <c r="Z36" s="12"/>
      <c r="AA36" s="12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42"/>
      <c r="S37" s="251"/>
      <c r="T37" s="252"/>
      <c r="U37" s="23"/>
      <c r="V37" s="12"/>
      <c r="W37" s="12"/>
      <c r="X37" s="12"/>
      <c r="Y37" s="12"/>
      <c r="Z37" s="12"/>
      <c r="AA37" s="12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42"/>
      <c r="S38" s="251"/>
      <c r="T38" s="252"/>
      <c r="U38" s="23"/>
      <c r="V38" s="12"/>
      <c r="W38" s="12"/>
      <c r="X38" s="12"/>
      <c r="Y38" s="12"/>
      <c r="Z38" s="12"/>
      <c r="AA38" s="12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42"/>
      <c r="S39" s="262"/>
      <c r="T39" s="263"/>
      <c r="U39" s="23"/>
      <c r="V39" s="12"/>
      <c r="W39" s="12"/>
      <c r="X39" s="12"/>
      <c r="Y39" s="12"/>
      <c r="Z39" s="12"/>
      <c r="AA39" s="12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42"/>
      <c r="S40" s="272"/>
      <c r="T40" s="273"/>
      <c r="U40" s="23"/>
      <c r="V40" s="12"/>
      <c r="W40" s="12"/>
      <c r="X40" s="12"/>
      <c r="Y40" s="12"/>
      <c r="Z40" s="12"/>
      <c r="AA40" s="12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42"/>
      <c r="S41" s="251"/>
      <c r="T41" s="252"/>
      <c r="U41" s="23"/>
      <c r="V41" s="12"/>
      <c r="W41" s="12"/>
      <c r="X41" s="12"/>
      <c r="Y41" s="12"/>
      <c r="Z41" s="12"/>
      <c r="AA41" s="12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42"/>
      <c r="S42" s="251"/>
      <c r="T42" s="252"/>
      <c r="U42" s="23"/>
      <c r="V42" s="12"/>
      <c r="W42" s="12"/>
      <c r="X42" s="12"/>
      <c r="Y42" s="12"/>
      <c r="Z42" s="12"/>
      <c r="AA42" s="12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42"/>
      <c r="S43" s="251"/>
      <c r="T43" s="252"/>
      <c r="U43" s="23"/>
      <c r="V43" s="12"/>
      <c r="W43" s="12"/>
      <c r="X43" s="12"/>
      <c r="Y43" s="12"/>
      <c r="Z43" s="12"/>
      <c r="AA43" s="12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42"/>
      <c r="S44" s="262"/>
      <c r="T44" s="263"/>
      <c r="U44" s="23"/>
      <c r="V44" s="12"/>
      <c r="W44" s="12"/>
      <c r="X44" s="12"/>
      <c r="Y44" s="12"/>
      <c r="Z44" s="12"/>
      <c r="AA44" s="12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42"/>
      <c r="S45" s="272"/>
      <c r="T45" s="273"/>
      <c r="U45" s="23"/>
      <c r="V45" s="12"/>
      <c r="W45" s="12"/>
      <c r="X45" s="12"/>
      <c r="Y45" s="12"/>
      <c r="Z45" s="12"/>
      <c r="AA45" s="12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42"/>
      <c r="S46" s="251"/>
      <c r="T46" s="252"/>
      <c r="U46" s="23"/>
      <c r="V46" s="12"/>
      <c r="W46" s="12"/>
      <c r="X46" s="12"/>
      <c r="Y46" s="12"/>
      <c r="Z46" s="12"/>
      <c r="AA46" s="12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42"/>
      <c r="S47" s="251"/>
      <c r="T47" s="252"/>
      <c r="U47" s="23"/>
      <c r="V47" s="12"/>
      <c r="W47" s="12"/>
      <c r="X47" s="12"/>
      <c r="Y47" s="12"/>
      <c r="Z47" s="12"/>
      <c r="AA47" s="12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42"/>
      <c r="S48" s="251"/>
      <c r="T48" s="252"/>
      <c r="U48" s="23"/>
      <c r="V48" s="12"/>
      <c r="W48" s="12"/>
      <c r="X48" s="12"/>
      <c r="Y48" s="12"/>
      <c r="Z48" s="12"/>
      <c r="AA48" s="12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42"/>
      <c r="S49" s="262"/>
      <c r="T49" s="263"/>
      <c r="U49" s="23"/>
      <c r="V49" s="12"/>
      <c r="W49" s="12"/>
      <c r="X49" s="12"/>
      <c r="Y49" s="12"/>
      <c r="Z49" s="12"/>
      <c r="AA49" s="12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42"/>
      <c r="S50" s="272"/>
      <c r="T50" s="273"/>
      <c r="U50" s="23"/>
      <c r="V50" s="12"/>
      <c r="W50" s="12"/>
      <c r="X50" s="12"/>
      <c r="Y50" s="12"/>
      <c r="Z50" s="12"/>
      <c r="AA50" s="12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42"/>
      <c r="S51" s="251"/>
      <c r="T51" s="252"/>
      <c r="U51" s="23"/>
      <c r="V51" s="12"/>
      <c r="W51" s="12"/>
      <c r="X51" s="12"/>
      <c r="Y51" s="12"/>
      <c r="Z51" s="12"/>
      <c r="AA51" s="12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42"/>
      <c r="S52" s="251"/>
      <c r="T52" s="252"/>
      <c r="U52" s="23"/>
      <c r="V52" s="12"/>
      <c r="W52" s="12"/>
      <c r="X52" s="12"/>
      <c r="Y52" s="12"/>
      <c r="Z52" s="12"/>
      <c r="AA52" s="12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42"/>
      <c r="S53" s="251"/>
      <c r="T53" s="252"/>
      <c r="U53" s="23"/>
      <c r="V53" s="12"/>
      <c r="W53" s="12"/>
      <c r="X53" s="12"/>
      <c r="Y53" s="12"/>
      <c r="Z53" s="12"/>
      <c r="AA53" s="12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42"/>
      <c r="S54" s="262"/>
      <c r="T54" s="263"/>
      <c r="U54" s="23"/>
      <c r="V54" s="12"/>
      <c r="W54" s="12"/>
      <c r="X54" s="12"/>
      <c r="Y54" s="12"/>
      <c r="Z54" s="12"/>
      <c r="AA54" s="12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42"/>
      <c r="S55" s="272"/>
      <c r="T55" s="273"/>
      <c r="U55" s="23"/>
      <c r="V55" s="12"/>
      <c r="W55" s="12"/>
      <c r="X55" s="12"/>
      <c r="Y55" s="12"/>
      <c r="Z55" s="12"/>
      <c r="AA55" s="12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42"/>
      <c r="S56" s="251"/>
      <c r="T56" s="252"/>
      <c r="U56" s="23"/>
      <c r="V56" s="12"/>
      <c r="W56" s="12"/>
      <c r="X56" s="12"/>
      <c r="Y56" s="12"/>
      <c r="Z56" s="12"/>
      <c r="AA56" s="12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42"/>
      <c r="S57" s="251"/>
      <c r="T57" s="252"/>
      <c r="U57" s="23"/>
      <c r="V57" s="12"/>
      <c r="W57" s="12"/>
      <c r="X57" s="12"/>
      <c r="Y57" s="12"/>
      <c r="Z57" s="12"/>
      <c r="AA57" s="12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42"/>
      <c r="S58" s="251"/>
      <c r="T58" s="252"/>
      <c r="U58" s="23"/>
      <c r="V58" s="12"/>
      <c r="W58" s="12"/>
      <c r="X58" s="12"/>
      <c r="Y58" s="12"/>
      <c r="Z58" s="12"/>
      <c r="AA58" s="12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42"/>
      <c r="S59" s="262"/>
      <c r="T59" s="263"/>
      <c r="U59" s="23"/>
      <c r="V59" s="12"/>
      <c r="W59" s="12"/>
      <c r="X59" s="12"/>
      <c r="Y59" s="12"/>
      <c r="Z59" s="12"/>
      <c r="AA59" s="12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42"/>
      <c r="S60" s="272"/>
      <c r="T60" s="273"/>
      <c r="U60" s="23"/>
      <c r="V60" s="12"/>
      <c r="W60" s="12"/>
      <c r="X60" s="12"/>
      <c r="Y60" s="12"/>
      <c r="Z60" s="12"/>
      <c r="AA60" s="12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42"/>
      <c r="S61" s="251"/>
      <c r="T61" s="252"/>
      <c r="U61" s="23"/>
      <c r="V61" s="12"/>
      <c r="W61" s="12"/>
      <c r="X61" s="12"/>
      <c r="Y61" s="12"/>
      <c r="Z61" s="12"/>
      <c r="AA61" s="12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42"/>
      <c r="S62" s="251"/>
      <c r="T62" s="252"/>
      <c r="U62" s="23"/>
      <c r="V62" s="12"/>
      <c r="W62" s="12"/>
      <c r="X62" s="12"/>
      <c r="Y62" s="12"/>
      <c r="Z62" s="12"/>
      <c r="AA62" s="12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42"/>
      <c r="S63" s="251"/>
      <c r="T63" s="252"/>
      <c r="U63" s="23"/>
      <c r="V63" s="12"/>
      <c r="W63" s="12"/>
      <c r="X63" s="12"/>
      <c r="Y63" s="12"/>
      <c r="Z63" s="12"/>
      <c r="AA63" s="12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42"/>
      <c r="S64" s="262"/>
      <c r="T64" s="263"/>
      <c r="U64" s="23"/>
      <c r="V64" s="12"/>
      <c r="W64" s="12"/>
      <c r="X64" s="12"/>
      <c r="Y64" s="12"/>
      <c r="Z64" s="12"/>
      <c r="AA64" s="12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42"/>
      <c r="S65" s="272"/>
      <c r="T65" s="273"/>
      <c r="U65" s="23"/>
      <c r="V65" s="12"/>
      <c r="W65" s="12"/>
      <c r="X65" s="12"/>
      <c r="Y65" s="12"/>
      <c r="Z65" s="12"/>
      <c r="AA65" s="12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42"/>
      <c r="S66" s="251"/>
      <c r="T66" s="252"/>
      <c r="U66" s="23"/>
      <c r="V66" s="12"/>
      <c r="W66" s="12"/>
      <c r="X66" s="12"/>
      <c r="Y66" s="12"/>
      <c r="Z66" s="12"/>
      <c r="AA66" s="12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42"/>
      <c r="S67" s="251"/>
      <c r="T67" s="252"/>
      <c r="U67" s="23"/>
      <c r="V67" s="12"/>
      <c r="W67" s="12"/>
      <c r="X67" s="12"/>
      <c r="Y67" s="12"/>
      <c r="Z67" s="12"/>
      <c r="AA67" s="12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42"/>
      <c r="S68" s="251"/>
      <c r="T68" s="252"/>
      <c r="U68" s="23"/>
      <c r="V68" s="12"/>
      <c r="W68" s="12"/>
      <c r="X68" s="12"/>
      <c r="Y68" s="12"/>
      <c r="Z68" s="12"/>
      <c r="AA68" s="12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42"/>
      <c r="S69" s="262"/>
      <c r="T69" s="263"/>
      <c r="U69" s="23"/>
      <c r="V69" s="12"/>
      <c r="W69" s="12"/>
      <c r="X69" s="12"/>
      <c r="Y69" s="12"/>
      <c r="Z69" s="12"/>
      <c r="AA69" s="12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42"/>
      <c r="S70" s="272"/>
      <c r="T70" s="273"/>
      <c r="U70" s="23"/>
      <c r="V70" s="12"/>
      <c r="W70" s="12"/>
      <c r="X70" s="12"/>
      <c r="Y70" s="12"/>
      <c r="Z70" s="12"/>
      <c r="AA70" s="12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42"/>
      <c r="S71" s="251"/>
      <c r="T71" s="252"/>
      <c r="U71" s="23"/>
      <c r="V71" s="12"/>
      <c r="W71" s="12"/>
      <c r="X71" s="12"/>
      <c r="Y71" s="12"/>
      <c r="Z71" s="12"/>
      <c r="AA71" s="12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42"/>
      <c r="S72" s="251"/>
      <c r="T72" s="252"/>
      <c r="U72" s="23"/>
      <c r="V72" s="12"/>
      <c r="W72" s="12"/>
      <c r="X72" s="12"/>
      <c r="Y72" s="12"/>
      <c r="Z72" s="12"/>
      <c r="AA72" s="12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42"/>
      <c r="S73" s="251"/>
      <c r="T73" s="252"/>
      <c r="U73" s="23"/>
      <c r="V73" s="12"/>
      <c r="W73" s="12"/>
      <c r="X73" s="12"/>
      <c r="Y73" s="12"/>
      <c r="Z73" s="12"/>
      <c r="AA73" s="12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42"/>
      <c r="S74" s="262"/>
      <c r="T74" s="263"/>
      <c r="U74" s="23"/>
      <c r="V74" s="12"/>
      <c r="W74" s="12"/>
      <c r="X74" s="12"/>
      <c r="Y74" s="12"/>
      <c r="Z74" s="12"/>
      <c r="AA74" s="12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42"/>
      <c r="S75" s="272"/>
      <c r="T75" s="273"/>
      <c r="U75" s="23"/>
      <c r="V75" s="12"/>
      <c r="W75" s="12"/>
      <c r="X75" s="12"/>
      <c r="Y75" s="12"/>
      <c r="Z75" s="12"/>
      <c r="AA75" s="12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42"/>
      <c r="S76" s="251"/>
      <c r="T76" s="252"/>
      <c r="U76" s="23"/>
      <c r="V76" s="12"/>
      <c r="W76" s="12"/>
      <c r="X76" s="12"/>
      <c r="Y76" s="12"/>
      <c r="Z76" s="12"/>
      <c r="AA76" s="12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42"/>
      <c r="S77" s="251"/>
      <c r="T77" s="252"/>
      <c r="U77" s="23"/>
      <c r="V77" s="12"/>
      <c r="W77" s="12"/>
      <c r="X77" s="12"/>
      <c r="Y77" s="12"/>
      <c r="Z77" s="12"/>
      <c r="AA77" s="12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42"/>
      <c r="S78" s="251"/>
      <c r="T78" s="252"/>
      <c r="U78" s="23"/>
      <c r="V78" s="12"/>
      <c r="W78" s="12"/>
      <c r="X78" s="12"/>
      <c r="Y78" s="12"/>
      <c r="Z78" s="12"/>
      <c r="AA78" s="12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42"/>
      <c r="S79" s="262"/>
      <c r="T79" s="263"/>
      <c r="U79" s="23"/>
      <c r="V79" s="12"/>
      <c r="W79" s="12"/>
      <c r="X79" s="12"/>
      <c r="Y79" s="12"/>
      <c r="Z79" s="12"/>
      <c r="AA79" s="12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42"/>
      <c r="S80" s="272"/>
      <c r="T80" s="273"/>
      <c r="U80" s="23"/>
      <c r="V80" s="12"/>
      <c r="W80" s="12"/>
      <c r="X80" s="12"/>
      <c r="Y80" s="12"/>
      <c r="Z80" s="12"/>
      <c r="AA80" s="12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42"/>
      <c r="S81" s="251"/>
      <c r="T81" s="252"/>
      <c r="U81" s="23"/>
      <c r="V81" s="12"/>
      <c r="W81" s="12"/>
      <c r="X81" s="12"/>
      <c r="Y81" s="12"/>
      <c r="Z81" s="12"/>
      <c r="AA81" s="12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42"/>
      <c r="S82" s="251"/>
      <c r="T82" s="252"/>
      <c r="U82" s="23"/>
      <c r="V82" s="12"/>
      <c r="W82" s="12"/>
      <c r="X82" s="12"/>
      <c r="Y82" s="12"/>
      <c r="Z82" s="12"/>
      <c r="AA82" s="12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42"/>
      <c r="S83" s="251"/>
      <c r="T83" s="252"/>
      <c r="U83" s="23"/>
      <c r="V83" s="12"/>
      <c r="W83" s="12"/>
      <c r="X83" s="12"/>
      <c r="Y83" s="12"/>
      <c r="Z83" s="12"/>
      <c r="AA83" s="12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42"/>
      <c r="S84" s="262"/>
      <c r="T84" s="263"/>
      <c r="U84" s="23"/>
      <c r="V84" s="12"/>
      <c r="W84" s="12"/>
      <c r="X84" s="12"/>
      <c r="Y84" s="12"/>
      <c r="Z84" s="12"/>
      <c r="AA84" s="12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42"/>
      <c r="S85" s="272"/>
      <c r="T85" s="273"/>
      <c r="U85" s="23"/>
      <c r="V85" s="12"/>
      <c r="W85" s="12"/>
      <c r="X85" s="12"/>
      <c r="Y85" s="12"/>
      <c r="Z85" s="12"/>
      <c r="AA85" s="12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42"/>
      <c r="S86" s="251"/>
      <c r="T86" s="252"/>
      <c r="U86" s="23"/>
      <c r="V86" s="12"/>
      <c r="W86" s="12"/>
      <c r="X86" s="12"/>
      <c r="Y86" s="12"/>
      <c r="Z86" s="12"/>
      <c r="AA86" s="12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42"/>
      <c r="S87" s="251"/>
      <c r="T87" s="252"/>
      <c r="U87" s="23"/>
      <c r="V87" s="12"/>
      <c r="W87" s="12"/>
      <c r="X87" s="12"/>
      <c r="Y87" s="12"/>
      <c r="Z87" s="12"/>
      <c r="AA87" s="12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42"/>
      <c r="S88" s="251"/>
      <c r="T88" s="252"/>
      <c r="U88" s="23"/>
      <c r="V88" s="12"/>
      <c r="W88" s="12"/>
      <c r="X88" s="12"/>
      <c r="Y88" s="12"/>
      <c r="Z88" s="12"/>
      <c r="AA88" s="12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42"/>
      <c r="S89" s="262"/>
      <c r="T89" s="263"/>
      <c r="U89" s="23"/>
      <c r="V89" s="12"/>
      <c r="W89" s="12"/>
      <c r="X89" s="12"/>
      <c r="Y89" s="12"/>
      <c r="Z89" s="12"/>
      <c r="AA89" s="12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42"/>
      <c r="S90" s="272"/>
      <c r="T90" s="273"/>
      <c r="U90" s="23"/>
      <c r="V90" s="12"/>
      <c r="W90" s="12"/>
      <c r="X90" s="12"/>
      <c r="Y90" s="12"/>
      <c r="Z90" s="12"/>
      <c r="AA90" s="12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42"/>
      <c r="S91" s="251"/>
      <c r="T91" s="252"/>
      <c r="U91" s="23"/>
      <c r="V91" s="12"/>
      <c r="W91" s="12"/>
      <c r="X91" s="12"/>
      <c r="Y91" s="12"/>
      <c r="Z91" s="12"/>
      <c r="AA91" s="12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42"/>
      <c r="S92" s="251"/>
      <c r="T92" s="252"/>
      <c r="U92" s="23"/>
      <c r="V92" s="12"/>
      <c r="W92" s="12"/>
      <c r="X92" s="12"/>
      <c r="Y92" s="12"/>
      <c r="Z92" s="12"/>
      <c r="AA92" s="12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42"/>
      <c r="S93" s="251"/>
      <c r="T93" s="252"/>
      <c r="U93" s="23"/>
      <c r="V93" s="12"/>
      <c r="W93" s="12"/>
      <c r="X93" s="12"/>
      <c r="Y93" s="12"/>
      <c r="Z93" s="12"/>
      <c r="AA93" s="12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42"/>
      <c r="S94" s="262"/>
      <c r="T94" s="263"/>
      <c r="U94" s="23"/>
      <c r="V94" s="12"/>
      <c r="W94" s="12"/>
      <c r="X94" s="12"/>
      <c r="Y94" s="12"/>
      <c r="Z94" s="12"/>
      <c r="AA94" s="12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42"/>
      <c r="S95" s="272"/>
      <c r="T95" s="273"/>
      <c r="U95" s="23"/>
      <c r="V95" s="12"/>
      <c r="W95" s="12"/>
      <c r="X95" s="12"/>
      <c r="Y95" s="12"/>
      <c r="Z95" s="12"/>
      <c r="AA95" s="12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42"/>
      <c r="S96" s="251"/>
      <c r="T96" s="252"/>
      <c r="U96" s="23"/>
      <c r="V96" s="12"/>
      <c r="W96" s="12"/>
      <c r="X96" s="12"/>
      <c r="Y96" s="12"/>
      <c r="Z96" s="12"/>
      <c r="AA96" s="12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42"/>
      <c r="S97" s="251"/>
      <c r="T97" s="252"/>
      <c r="U97" s="23"/>
      <c r="V97" s="12"/>
      <c r="W97" s="12"/>
      <c r="X97" s="12"/>
      <c r="Y97" s="12"/>
      <c r="Z97" s="12"/>
      <c r="AA97" s="12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42"/>
      <c r="S98" s="251"/>
      <c r="T98" s="252"/>
      <c r="U98" s="23"/>
      <c r="V98" s="12"/>
      <c r="W98" s="12"/>
      <c r="X98" s="12"/>
      <c r="Y98" s="12"/>
      <c r="Z98" s="12"/>
      <c r="AA98" s="12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42"/>
      <c r="S99" s="262"/>
      <c r="T99" s="263"/>
      <c r="U99" s="23"/>
      <c r="V99" s="12"/>
      <c r="W99" s="12"/>
      <c r="X99" s="12"/>
      <c r="Y99" s="12"/>
      <c r="Z99" s="12"/>
      <c r="AA99" s="12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42"/>
      <c r="S100" s="272"/>
      <c r="T100" s="273"/>
      <c r="U100" s="23"/>
      <c r="V100" s="12"/>
      <c r="W100" s="12"/>
      <c r="X100" s="12"/>
      <c r="Y100" s="12"/>
      <c r="Z100" s="12"/>
      <c r="AA100" s="12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42"/>
      <c r="S101" s="251"/>
      <c r="T101" s="252"/>
      <c r="U101" s="23"/>
      <c r="V101" s="12"/>
      <c r="W101" s="12"/>
      <c r="X101" s="12"/>
      <c r="Y101" s="12"/>
      <c r="Z101" s="12"/>
      <c r="AA101" s="12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42"/>
      <c r="S102" s="251"/>
      <c r="T102" s="252"/>
      <c r="U102" s="23"/>
      <c r="V102" s="12"/>
      <c r="W102" s="12"/>
      <c r="X102" s="12"/>
      <c r="Y102" s="12"/>
      <c r="Z102" s="12"/>
      <c r="AA102" s="12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42"/>
      <c r="S103" s="251"/>
      <c r="T103" s="252"/>
      <c r="U103" s="23"/>
      <c r="V103" s="12"/>
      <c r="W103" s="12"/>
      <c r="X103" s="12"/>
      <c r="Y103" s="12"/>
      <c r="Z103" s="12"/>
      <c r="AA103" s="12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309"/>
      <c r="Q104" s="282"/>
      <c r="R104" s="276"/>
      <c r="S104" s="284"/>
      <c r="T104" s="285"/>
      <c r="U104" s="23"/>
      <c r="V104" s="12"/>
      <c r="W104" s="12"/>
      <c r="X104" s="12"/>
      <c r="Y104" s="12"/>
      <c r="Z104" s="12"/>
      <c r="AA104" s="12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153"/>
      <c r="Q105" s="86"/>
      <c r="R105" t="s" s="287">
        <v>106</v>
      </c>
      <c r="S105" t="s" s="289">
        <v>107</v>
      </c>
      <c r="T105" s="86"/>
      <c r="U105" s="12"/>
      <c r="V105" s="12"/>
      <c r="W105" s="12"/>
      <c r="X105" s="12"/>
      <c r="Y105" s="24"/>
      <c r="Z105" s="24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310"/>
      <c r="C106" s="2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293"/>
      <c r="R106" s="294" cm="1">
        <f t="array" ref="R106">_xlfn.COUNTIFS(R5:R104,"&lt;&gt;",$D5:$D104,"&lt;&gt;")</f>
        <v>0</v>
      </c>
      <c r="S106" s="295"/>
      <c r="T106" s="23"/>
      <c r="U106" s="12"/>
      <c r="V106" s="12"/>
      <c r="W106" s="12"/>
      <c r="X106" s="12"/>
      <c r="Y106" s="12"/>
      <c r="Z106" s="293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53"/>
      <c r="S107" s="153"/>
      <c r="T107" s="12"/>
      <c r="U107" s="12"/>
      <c r="V107" s="12"/>
      <c r="W107" s="12"/>
      <c r="X107" s="12"/>
      <c r="Y107" s="12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292" cm="1">
        <f t="array" ref="N108">COUNTIF(P5:P104,"小学")</f>
        <v>0</v>
      </c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</sheetData>
  <mergeCells count="6">
    <mergeCell ref="S1:T1"/>
    <mergeCell ref="D2:E2"/>
    <mergeCell ref="F2:G2"/>
    <mergeCell ref="H2:I2"/>
    <mergeCell ref="L2:L3"/>
    <mergeCell ref="R2:T2"/>
  </mergeCells>
  <dataValidations count="1">
    <dataValidation type="list" allowBlank="1" showInputMessage="1" showErrorMessage="1" sqref="P5:P104">
      <formula1>"一般,高校,中学,小学"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dimension ref="A1:AT108"/>
  <sheetViews>
    <sheetView workbookViewId="0" showGridLines="0" defaultGridColor="1"/>
  </sheetViews>
  <sheetFormatPr defaultColWidth="7.5" defaultRowHeight="20" customHeight="1" outlineLevelRow="0" outlineLevelCol="0"/>
  <cols>
    <col min="1" max="1" width="3.17188" style="311" customWidth="1"/>
    <col min="2" max="2" width="4.67188" style="311" customWidth="1"/>
    <col min="3" max="3" width="4.85156" style="311" customWidth="1"/>
    <col min="4" max="5" width="7.5" style="311" customWidth="1"/>
    <col min="6" max="7" width="7.85156" style="311" customWidth="1"/>
    <col min="8" max="9" width="7.67188" style="311" customWidth="1"/>
    <col min="10" max="10" width="7.5" style="311" customWidth="1"/>
    <col min="11" max="11" width="3.17188" style="311" customWidth="1"/>
    <col min="12" max="12" hidden="1" width="7.5" style="311" customWidth="1"/>
    <col min="13" max="13" width="7.5" style="311" customWidth="1"/>
    <col min="14" max="14" width="6" style="311" customWidth="1"/>
    <col min="15" max="15" width="8.67188" style="311" customWidth="1"/>
    <col min="16" max="16" width="5.35156" style="311" customWidth="1"/>
    <col min="17" max="17" width="2.5" style="311" customWidth="1"/>
    <col min="18" max="18" width="11.5" style="311" customWidth="1"/>
    <col min="19" max="19" width="7" style="311" customWidth="1"/>
    <col min="20" max="20" width="4.35156" style="311" customWidth="1"/>
    <col min="21" max="21" width="2.5" style="311" customWidth="1"/>
    <col min="22" max="22" width="11.5" style="311" customWidth="1"/>
    <col min="23" max="23" width="7" style="311" customWidth="1"/>
    <col min="24" max="24" width="4.35156" style="311" customWidth="1"/>
    <col min="25" max="26" width="3.17188" style="311" customWidth="1"/>
    <col min="27" max="27" width="4.5" style="311" customWidth="1"/>
    <col min="28" max="28" width="2.85156" style="311" customWidth="1"/>
    <col min="29" max="37" width="3.17188" style="311" customWidth="1"/>
    <col min="38" max="38" width="7.67188" style="311" customWidth="1"/>
    <col min="39" max="46" width="7.5" style="311" customWidth="1"/>
    <col min="47" max="16384" width="7.5" style="311" customWidth="1"/>
  </cols>
  <sheetData>
    <row r="1" ht="24" customHeight="1">
      <c r="A1" s="90"/>
      <c r="B1" t="s" s="180">
        <v>122</v>
      </c>
      <c r="C1" s="181"/>
      <c r="D1" s="90"/>
      <c r="E1" s="182"/>
      <c r="F1" s="182"/>
      <c r="G1" s="182"/>
      <c r="H1" s="182"/>
      <c r="I1" s="90"/>
      <c r="J1" s="90"/>
      <c r="K1" s="90"/>
      <c r="L1" s="90"/>
      <c r="M1" s="90"/>
      <c r="N1" s="90"/>
      <c r="O1" s="90"/>
      <c r="P1" s="183"/>
      <c r="Q1" s="184"/>
      <c r="R1" s="185"/>
      <c r="S1" s="186"/>
      <c r="T1" s="187"/>
      <c r="U1" s="12"/>
      <c r="V1" s="12"/>
      <c r="W1" s="12"/>
      <c r="X1" s="12"/>
      <c r="Y1" s="305"/>
      <c r="Z1" s="305"/>
      <c r="AA1" s="24"/>
      <c r="AB1" s="24"/>
      <c r="AC1" s="12"/>
      <c r="AD1" s="12"/>
      <c r="AE1" s="12"/>
      <c r="AF1" s="12"/>
      <c r="AG1" s="12"/>
      <c r="AH1" s="12"/>
      <c r="AI1" s="12"/>
      <c r="AJ1" s="12"/>
      <c r="AK1" s="12"/>
      <c r="AL1" s="188"/>
      <c r="AM1" s="188"/>
      <c r="AN1" s="188"/>
      <c r="AO1" s="188"/>
      <c r="AP1" s="188"/>
      <c r="AQ1" s="188"/>
      <c r="AR1" s="188"/>
      <c r="AS1" s="188"/>
      <c r="AT1" s="188"/>
    </row>
    <row r="2" ht="18" customHeight="1">
      <c r="A2" t="s" s="189">
        <v>57</v>
      </c>
      <c r="B2" t="s" s="190">
        <v>58</v>
      </c>
      <c r="C2" t="s" s="191">
        <v>59</v>
      </c>
      <c r="D2" t="s" s="192">
        <v>60</v>
      </c>
      <c r="E2" s="193"/>
      <c r="F2" t="s" s="192">
        <v>61</v>
      </c>
      <c r="G2" s="193"/>
      <c r="H2" t="s" s="192">
        <v>62</v>
      </c>
      <c r="I2" s="193"/>
      <c r="J2" t="s" s="194">
        <v>63</v>
      </c>
      <c r="K2" t="s" s="194">
        <v>64</v>
      </c>
      <c r="L2" t="s" s="195">
        <v>65</v>
      </c>
      <c r="M2" t="s" s="194">
        <v>33</v>
      </c>
      <c r="N2" t="s" s="194">
        <v>33</v>
      </c>
      <c r="O2" t="s" s="194">
        <v>33</v>
      </c>
      <c r="P2" t="s" s="196">
        <v>66</v>
      </c>
      <c r="Q2" s="197"/>
      <c r="R2" t="s" s="198">
        <v>119</v>
      </c>
      <c r="S2" s="198"/>
      <c r="T2" s="199"/>
      <c r="U2" s="23"/>
      <c r="V2" s="12"/>
      <c r="W2" s="12"/>
      <c r="X2" s="12"/>
      <c r="Y2" s="306"/>
      <c r="Z2" s="306"/>
      <c r="AA2" s="24"/>
      <c r="AB2" s="24"/>
      <c r="AC2" s="12"/>
      <c r="AD2" s="12"/>
      <c r="AE2" s="12"/>
      <c r="AF2" s="12"/>
      <c r="AG2" s="12"/>
      <c r="AH2" s="12"/>
      <c r="AI2" s="12"/>
      <c r="AJ2" s="12"/>
      <c r="AK2" s="12"/>
      <c r="AL2" s="188"/>
      <c r="AM2" s="188"/>
      <c r="AN2" s="188"/>
      <c r="AO2" s="188"/>
      <c r="AP2" s="188"/>
      <c r="AQ2" s="188"/>
      <c r="AR2" s="188"/>
      <c r="AS2" s="188"/>
      <c r="AT2" s="188"/>
    </row>
    <row r="3" ht="18" customHeight="1">
      <c r="A3" t="s" s="202">
        <v>70</v>
      </c>
      <c r="B3" t="s" s="203">
        <v>71</v>
      </c>
      <c r="C3" t="s" s="204">
        <v>58</v>
      </c>
      <c r="D3" t="s" s="205">
        <v>72</v>
      </c>
      <c r="E3" t="s" s="206">
        <v>73</v>
      </c>
      <c r="F3" t="s" s="207">
        <v>74</v>
      </c>
      <c r="G3" t="s" s="206">
        <v>75</v>
      </c>
      <c r="H3" t="s" s="207">
        <v>72</v>
      </c>
      <c r="I3" t="s" s="206">
        <v>73</v>
      </c>
      <c r="J3" t="s" s="208">
        <v>76</v>
      </c>
      <c r="K3" t="s" s="208">
        <v>77</v>
      </c>
      <c r="L3" s="209"/>
      <c r="M3" t="s" s="208">
        <v>78</v>
      </c>
      <c r="N3" t="s" s="210">
        <v>79</v>
      </c>
      <c r="O3" t="s" s="210">
        <v>80</v>
      </c>
      <c r="P3" t="s" s="211">
        <v>81</v>
      </c>
      <c r="Q3" s="212"/>
      <c r="R3" t="s" s="213">
        <v>82</v>
      </c>
      <c r="S3" t="s" s="214">
        <v>83</v>
      </c>
      <c r="T3" t="s" s="215">
        <v>84</v>
      </c>
      <c r="U3" s="23"/>
      <c r="V3" s="12"/>
      <c r="W3" t="s" s="33">
        <v>11</v>
      </c>
      <c r="X3" s="12"/>
      <c r="Y3" s="307"/>
      <c r="Z3" s="307"/>
      <c r="AA3" s="24"/>
      <c r="AB3" s="24"/>
      <c r="AC3" s="12"/>
      <c r="AD3" s="12"/>
      <c r="AE3" s="12"/>
      <c r="AF3" s="12"/>
      <c r="AG3" s="12"/>
      <c r="AH3" s="12"/>
      <c r="AI3" s="12"/>
      <c r="AJ3" s="12"/>
      <c r="AK3" s="12"/>
      <c r="AL3" s="188"/>
      <c r="AM3" s="188"/>
      <c r="AN3" s="188"/>
      <c r="AO3" s="188"/>
      <c r="AP3" s="188"/>
      <c r="AQ3" s="188"/>
      <c r="AR3" s="188"/>
      <c r="AS3" s="188"/>
      <c r="AT3" s="188"/>
    </row>
    <row r="4" ht="18" customHeight="1">
      <c r="A4" t="s" s="216">
        <v>85</v>
      </c>
      <c r="B4" t="s" s="217">
        <v>86</v>
      </c>
      <c r="C4" s="218"/>
      <c r="D4" t="s" s="219">
        <v>87</v>
      </c>
      <c r="E4" t="s" s="220">
        <v>112</v>
      </c>
      <c r="F4" t="s" s="221">
        <v>89</v>
      </c>
      <c r="G4" t="s" s="220">
        <v>113</v>
      </c>
      <c r="H4" t="s" s="221">
        <v>91</v>
      </c>
      <c r="I4" t="s" s="222">
        <v>92</v>
      </c>
      <c r="J4" t="s" s="217">
        <v>93</v>
      </c>
      <c r="K4" s="217"/>
      <c r="L4" t="s" s="217">
        <v>94</v>
      </c>
      <c r="M4" t="s" s="217">
        <v>95</v>
      </c>
      <c r="N4" t="s" s="217">
        <v>87</v>
      </c>
      <c r="O4" t="s" s="217">
        <v>96</v>
      </c>
      <c r="P4" t="s" s="223">
        <v>19</v>
      </c>
      <c r="Q4" s="216"/>
      <c r="R4" t="s" s="217">
        <v>97</v>
      </c>
      <c r="S4" t="s" s="224">
        <v>120</v>
      </c>
      <c r="T4" t="s" s="225">
        <v>99</v>
      </c>
      <c r="U4" s="23"/>
      <c r="V4" s="12"/>
      <c r="W4" t="s" s="33">
        <v>12</v>
      </c>
      <c r="X4" s="12"/>
      <c r="Y4" s="308"/>
      <c r="Z4" s="308"/>
      <c r="AA4" s="24"/>
      <c r="AB4" s="24"/>
      <c r="AC4" s="226"/>
      <c r="AD4" s="226"/>
      <c r="AE4" s="12"/>
      <c r="AF4" s="226"/>
      <c r="AG4" s="226"/>
      <c r="AH4" s="12"/>
      <c r="AI4" s="226"/>
      <c r="AJ4" s="226"/>
      <c r="AK4" s="12"/>
      <c r="AL4" s="188"/>
      <c r="AM4" s="188"/>
      <c r="AN4" s="188"/>
      <c r="AO4" s="188"/>
      <c r="AP4" s="188"/>
      <c r="AQ4" s="188"/>
      <c r="AR4" s="188"/>
      <c r="AS4" s="188"/>
      <c r="AT4" s="188"/>
    </row>
    <row r="5" ht="18" customHeight="1">
      <c r="A5" s="227">
        <v>1</v>
      </c>
      <c r="B5" t="s" s="228">
        <v>86</v>
      </c>
      <c r="C5" s="229"/>
      <c r="D5" s="230"/>
      <c r="E5" s="231"/>
      <c r="F5" s="232"/>
      <c r="G5" s="231"/>
      <c r="H5" s="232"/>
      <c r="I5" s="233"/>
      <c r="J5" s="228"/>
      <c r="K5" s="228"/>
      <c r="L5" s="228"/>
      <c r="M5" s="228"/>
      <c r="N5" s="228"/>
      <c r="O5" s="228"/>
      <c r="P5" s="234"/>
      <c r="Q5" s="235"/>
      <c r="R5" s="228"/>
      <c r="S5" s="237"/>
      <c r="T5" s="238"/>
      <c r="U5" s="23"/>
      <c r="V5" s="12"/>
      <c r="W5" t="s" s="33">
        <v>16</v>
      </c>
      <c r="X5" s="12"/>
      <c r="Y5" s="12"/>
      <c r="Z5" s="12"/>
      <c r="AA5" s="24"/>
      <c r="AB5" s="24"/>
      <c r="AC5" s="12"/>
      <c r="AD5" s="12"/>
      <c r="AE5" s="12"/>
      <c r="AF5" s="12"/>
      <c r="AG5" s="12"/>
      <c r="AH5" s="12"/>
      <c r="AI5" s="12"/>
      <c r="AJ5" s="12"/>
      <c r="AK5" s="12"/>
      <c r="AL5" s="188"/>
      <c r="AM5" s="188"/>
      <c r="AN5" s="188"/>
      <c r="AO5" s="188"/>
      <c r="AP5" s="188"/>
      <c r="AQ5" s="188"/>
      <c r="AR5" s="188"/>
      <c r="AS5" s="188"/>
      <c r="AT5" s="188"/>
    </row>
    <row r="6" ht="18" customHeight="1">
      <c r="A6" s="241">
        <v>2</v>
      </c>
      <c r="B6" t="s" s="242">
        <v>86</v>
      </c>
      <c r="C6" s="243"/>
      <c r="D6" s="244"/>
      <c r="E6" s="245"/>
      <c r="F6" s="246"/>
      <c r="G6" s="245"/>
      <c r="H6" s="246"/>
      <c r="I6" s="247"/>
      <c r="J6" s="242"/>
      <c r="K6" s="242"/>
      <c r="L6" s="242"/>
      <c r="M6" s="242"/>
      <c r="N6" s="242"/>
      <c r="O6" s="242"/>
      <c r="P6" s="248"/>
      <c r="Q6" s="249"/>
      <c r="R6" s="242"/>
      <c r="S6" s="251"/>
      <c r="T6" s="252"/>
      <c r="U6" s="23"/>
      <c r="V6" s="12"/>
      <c r="W6" t="s" s="33">
        <v>19</v>
      </c>
      <c r="X6" s="12"/>
      <c r="Y6" s="12"/>
      <c r="Z6" s="12"/>
      <c r="AA6" s="24"/>
      <c r="AB6" s="24"/>
      <c r="AC6" s="12"/>
      <c r="AD6" s="12"/>
      <c r="AE6" s="12"/>
      <c r="AF6" s="12"/>
      <c r="AG6" s="12"/>
      <c r="AH6" s="12"/>
      <c r="AI6" s="12"/>
      <c r="AJ6" s="12"/>
      <c r="AK6" s="12"/>
      <c r="AL6" s="188"/>
      <c r="AM6" s="188"/>
      <c r="AN6" s="188"/>
      <c r="AO6" s="188"/>
      <c r="AP6" s="188"/>
      <c r="AQ6" s="188"/>
      <c r="AR6" s="188"/>
      <c r="AS6" s="188"/>
      <c r="AT6" s="188"/>
    </row>
    <row r="7" ht="18" customHeight="1">
      <c r="A7" s="241">
        <v>3</v>
      </c>
      <c r="B7" t="s" s="242">
        <v>86</v>
      </c>
      <c r="C7" s="243"/>
      <c r="D7" s="244"/>
      <c r="E7" s="245"/>
      <c r="F7" s="246"/>
      <c r="G7" s="245"/>
      <c r="H7" s="246"/>
      <c r="I7" s="247"/>
      <c r="J7" s="242"/>
      <c r="K7" s="242"/>
      <c r="L7" s="242"/>
      <c r="M7" s="242"/>
      <c r="N7" s="242"/>
      <c r="O7" s="242"/>
      <c r="P7" s="248"/>
      <c r="Q7" s="249"/>
      <c r="R7" s="242"/>
      <c r="S7" s="251"/>
      <c r="T7" s="252"/>
      <c r="U7" s="23"/>
      <c r="V7" s="12"/>
      <c r="W7" s="12"/>
      <c r="X7" s="12"/>
      <c r="Y7" s="12"/>
      <c r="Z7" s="12"/>
      <c r="AA7" s="24"/>
      <c r="AB7" s="24"/>
      <c r="AC7" s="12"/>
      <c r="AD7" s="12"/>
      <c r="AE7" s="12"/>
      <c r="AF7" s="12"/>
      <c r="AG7" s="12"/>
      <c r="AH7" s="12"/>
      <c r="AI7" s="12"/>
      <c r="AJ7" s="12"/>
      <c r="AK7" s="12"/>
      <c r="AL7" s="188"/>
      <c r="AM7" s="188"/>
      <c r="AN7" s="188"/>
      <c r="AO7" s="188"/>
      <c r="AP7" s="188"/>
      <c r="AQ7" s="188"/>
      <c r="AR7" s="188"/>
      <c r="AS7" s="188"/>
      <c r="AT7" s="188"/>
    </row>
    <row r="8" ht="18" customHeight="1">
      <c r="A8" s="241">
        <v>4</v>
      </c>
      <c r="B8" t="s" s="242">
        <v>86</v>
      </c>
      <c r="C8" s="243"/>
      <c r="D8" s="244"/>
      <c r="E8" s="245"/>
      <c r="F8" s="246"/>
      <c r="G8" s="245"/>
      <c r="H8" s="246"/>
      <c r="I8" s="247"/>
      <c r="J8" s="242"/>
      <c r="K8" s="242"/>
      <c r="L8" s="242"/>
      <c r="M8" s="242"/>
      <c r="N8" s="242"/>
      <c r="O8" s="242"/>
      <c r="P8" s="248"/>
      <c r="Q8" s="249"/>
      <c r="R8" s="242"/>
      <c r="S8" s="251"/>
      <c r="T8" s="252"/>
      <c r="U8" s="23"/>
      <c r="V8" s="12"/>
      <c r="W8" s="12"/>
      <c r="X8" s="12"/>
      <c r="Y8" s="12"/>
      <c r="Z8" s="12"/>
      <c r="AA8" s="24"/>
      <c r="AB8" s="24"/>
      <c r="AC8" s="12"/>
      <c r="AD8" s="12"/>
      <c r="AE8" s="12"/>
      <c r="AF8" s="12"/>
      <c r="AG8" s="12"/>
      <c r="AH8" s="12"/>
      <c r="AI8" s="12"/>
      <c r="AJ8" s="12"/>
      <c r="AK8" s="12"/>
      <c r="AL8" s="188"/>
      <c r="AM8" s="188"/>
      <c r="AN8" s="188"/>
      <c r="AO8" s="188"/>
      <c r="AP8" s="188"/>
      <c r="AQ8" s="188"/>
      <c r="AR8" s="188"/>
      <c r="AS8" s="188"/>
      <c r="AT8" s="188"/>
    </row>
    <row r="9" ht="18" customHeight="1">
      <c r="A9" s="254">
        <v>5</v>
      </c>
      <c r="B9" t="s" s="255">
        <v>86</v>
      </c>
      <c r="C9" s="256"/>
      <c r="D9" s="257"/>
      <c r="E9" s="258"/>
      <c r="F9" s="259"/>
      <c r="G9" s="258"/>
      <c r="H9" s="259"/>
      <c r="I9" s="260"/>
      <c r="J9" s="255"/>
      <c r="K9" s="255"/>
      <c r="L9" s="255"/>
      <c r="M9" s="255"/>
      <c r="N9" s="242"/>
      <c r="O9" s="242"/>
      <c r="P9" s="248"/>
      <c r="Q9" s="261"/>
      <c r="R9" s="242"/>
      <c r="S9" s="262"/>
      <c r="T9" s="263"/>
      <c r="U9" s="23"/>
      <c r="V9" s="12"/>
      <c r="W9" s="12"/>
      <c r="X9" s="12"/>
      <c r="Y9" s="12"/>
      <c r="Z9" s="12"/>
      <c r="AA9" s="24"/>
      <c r="AB9" s="24"/>
      <c r="AC9" s="12"/>
      <c r="AD9" s="12"/>
      <c r="AE9" s="12"/>
      <c r="AF9" s="12"/>
      <c r="AG9" s="12"/>
      <c r="AH9" s="12"/>
      <c r="AI9" s="12"/>
      <c r="AJ9" s="12"/>
      <c r="AK9" s="12"/>
      <c r="AL9" s="188"/>
      <c r="AM9" s="188"/>
      <c r="AN9" s="188"/>
      <c r="AO9" s="188"/>
      <c r="AP9" s="188"/>
      <c r="AQ9" s="188"/>
      <c r="AR9" s="188"/>
      <c r="AS9" s="188"/>
      <c r="AT9" s="188"/>
    </row>
    <row r="10" ht="18" customHeight="1">
      <c r="A10" s="264">
        <v>6</v>
      </c>
      <c r="B10" t="s" s="265">
        <v>86</v>
      </c>
      <c r="C10" s="266"/>
      <c r="D10" s="267"/>
      <c r="E10" s="268"/>
      <c r="F10" s="269"/>
      <c r="G10" s="268"/>
      <c r="H10" s="269"/>
      <c r="I10" s="270"/>
      <c r="J10" s="265"/>
      <c r="K10" s="265"/>
      <c r="L10" s="265"/>
      <c r="M10" s="265"/>
      <c r="N10" s="242"/>
      <c r="O10" s="242"/>
      <c r="P10" s="248"/>
      <c r="Q10" s="271"/>
      <c r="R10" s="242"/>
      <c r="S10" s="272"/>
      <c r="T10" s="273"/>
      <c r="U10" s="23"/>
      <c r="V10" s="12"/>
      <c r="W10" s="12"/>
      <c r="X10" s="12"/>
      <c r="Y10" s="12"/>
      <c r="Z10" s="12"/>
      <c r="AA10" s="24"/>
      <c r="AB10" s="24"/>
      <c r="AC10" s="12"/>
      <c r="AD10" s="12"/>
      <c r="AE10" s="12"/>
      <c r="AF10" s="12"/>
      <c r="AG10" s="12"/>
      <c r="AH10" s="12"/>
      <c r="AI10" s="12"/>
      <c r="AJ10" s="12"/>
      <c r="AK10" s="12"/>
      <c r="AL10" s="188"/>
      <c r="AM10" s="188"/>
      <c r="AN10" s="188"/>
      <c r="AO10" s="188"/>
      <c r="AP10" s="188"/>
      <c r="AQ10" s="188"/>
      <c r="AR10" s="188"/>
      <c r="AS10" s="188"/>
      <c r="AT10" s="188"/>
    </row>
    <row r="11" ht="18" customHeight="1">
      <c r="A11" s="241">
        <v>7</v>
      </c>
      <c r="B11" t="s" s="242">
        <v>86</v>
      </c>
      <c r="C11" s="243"/>
      <c r="D11" s="244"/>
      <c r="E11" s="245"/>
      <c r="F11" s="246"/>
      <c r="G11" s="245"/>
      <c r="H11" s="246"/>
      <c r="I11" s="247"/>
      <c r="J11" s="242"/>
      <c r="K11" s="242"/>
      <c r="L11" s="242"/>
      <c r="M11" s="242"/>
      <c r="N11" s="242"/>
      <c r="O11" s="242"/>
      <c r="P11" s="248"/>
      <c r="Q11" s="249"/>
      <c r="R11" s="242"/>
      <c r="S11" s="251"/>
      <c r="T11" s="252"/>
      <c r="U11" s="23"/>
      <c r="V11" s="12"/>
      <c r="W11" s="12"/>
      <c r="X11" s="12"/>
      <c r="Y11" s="12"/>
      <c r="Z11" s="12"/>
      <c r="AA11" s="24"/>
      <c r="AB11" s="24"/>
      <c r="AC11" s="12"/>
      <c r="AD11" s="12"/>
      <c r="AE11" s="12"/>
      <c r="AF11" s="12"/>
      <c r="AG11" s="12"/>
      <c r="AH11" s="12"/>
      <c r="AI11" s="12"/>
      <c r="AJ11" s="12"/>
      <c r="AK11" s="12"/>
      <c r="AL11" s="188"/>
      <c r="AM11" s="188"/>
      <c r="AN11" s="188"/>
      <c r="AO11" s="188"/>
      <c r="AP11" s="188"/>
      <c r="AQ11" s="188"/>
      <c r="AR11" s="188"/>
      <c r="AS11" s="188"/>
      <c r="AT11" s="188"/>
    </row>
    <row r="12" ht="18" customHeight="1">
      <c r="A12" s="241">
        <v>8</v>
      </c>
      <c r="B12" t="s" s="242">
        <v>86</v>
      </c>
      <c r="C12" s="243"/>
      <c r="D12" s="244"/>
      <c r="E12" s="245"/>
      <c r="F12" s="246"/>
      <c r="G12" s="245"/>
      <c r="H12" s="246"/>
      <c r="I12" s="247"/>
      <c r="J12" s="242"/>
      <c r="K12" s="242"/>
      <c r="L12" s="242"/>
      <c r="M12" s="242"/>
      <c r="N12" s="242"/>
      <c r="O12" s="242"/>
      <c r="P12" s="248"/>
      <c r="Q12" s="249"/>
      <c r="R12" s="242"/>
      <c r="S12" s="251"/>
      <c r="T12" s="252"/>
      <c r="U12" s="23"/>
      <c r="V12" s="12"/>
      <c r="W12" s="12"/>
      <c r="X12" s="12"/>
      <c r="Y12" s="12"/>
      <c r="Z12" s="12"/>
      <c r="AA12" s="24"/>
      <c r="AB12" s="24"/>
      <c r="AC12" s="12"/>
      <c r="AD12" s="12"/>
      <c r="AE12" s="12"/>
      <c r="AF12" s="12"/>
      <c r="AG12" s="12"/>
      <c r="AH12" s="12"/>
      <c r="AI12" s="12"/>
      <c r="AJ12" s="12"/>
      <c r="AK12" s="12"/>
      <c r="AL12" s="188"/>
      <c r="AM12" s="188"/>
      <c r="AN12" s="188"/>
      <c r="AO12" s="188"/>
      <c r="AP12" s="188"/>
      <c r="AQ12" s="188"/>
      <c r="AR12" s="188"/>
      <c r="AS12" s="188"/>
      <c r="AT12" s="188"/>
    </row>
    <row r="13" ht="18" customHeight="1">
      <c r="A13" s="241">
        <v>9</v>
      </c>
      <c r="B13" t="s" s="242">
        <v>86</v>
      </c>
      <c r="C13" s="243"/>
      <c r="D13" s="244"/>
      <c r="E13" s="245"/>
      <c r="F13" s="246"/>
      <c r="G13" s="245"/>
      <c r="H13" s="246"/>
      <c r="I13" s="247"/>
      <c r="J13" s="242"/>
      <c r="K13" s="242"/>
      <c r="L13" s="242"/>
      <c r="M13" s="242"/>
      <c r="N13" s="242"/>
      <c r="O13" s="242"/>
      <c r="P13" s="248"/>
      <c r="Q13" s="249"/>
      <c r="R13" s="242"/>
      <c r="S13" s="251"/>
      <c r="T13" s="252"/>
      <c r="U13" s="23"/>
      <c r="V13" s="12"/>
      <c r="W13" s="12"/>
      <c r="X13" s="12"/>
      <c r="Y13" s="12"/>
      <c r="Z13" s="12"/>
      <c r="AA13" s="24"/>
      <c r="AB13" s="24"/>
      <c r="AC13" s="12"/>
      <c r="AD13" s="12"/>
      <c r="AE13" s="12"/>
      <c r="AF13" s="12"/>
      <c r="AG13" s="12"/>
      <c r="AH13" s="12"/>
      <c r="AI13" s="12"/>
      <c r="AJ13" s="12"/>
      <c r="AK13" s="12"/>
      <c r="AL13" s="188"/>
      <c r="AM13" s="188"/>
      <c r="AN13" s="188"/>
      <c r="AO13" s="188"/>
      <c r="AP13" s="188"/>
      <c r="AQ13" s="188"/>
      <c r="AR13" s="188"/>
      <c r="AS13" s="188"/>
      <c r="AT13" s="188"/>
    </row>
    <row r="14" ht="18" customHeight="1">
      <c r="A14" s="254">
        <v>10</v>
      </c>
      <c r="B14" t="s" s="255">
        <v>86</v>
      </c>
      <c r="C14" s="256"/>
      <c r="D14" s="257"/>
      <c r="E14" s="258"/>
      <c r="F14" s="259"/>
      <c r="G14" s="258"/>
      <c r="H14" s="259"/>
      <c r="I14" s="260"/>
      <c r="J14" s="255"/>
      <c r="K14" s="255"/>
      <c r="L14" s="255"/>
      <c r="M14" s="255"/>
      <c r="N14" s="242"/>
      <c r="O14" s="242"/>
      <c r="P14" s="248"/>
      <c r="Q14" s="261"/>
      <c r="R14" s="242"/>
      <c r="S14" s="262"/>
      <c r="T14" s="263"/>
      <c r="U14" s="23"/>
      <c r="V14" s="12"/>
      <c r="W14" s="12"/>
      <c r="X14" s="12"/>
      <c r="Y14" s="12"/>
      <c r="Z14" s="12"/>
      <c r="AA14" s="24"/>
      <c r="AB14" s="24"/>
      <c r="AC14" s="12"/>
      <c r="AD14" s="12"/>
      <c r="AE14" s="12"/>
      <c r="AF14" s="12"/>
      <c r="AG14" s="12"/>
      <c r="AH14" s="12"/>
      <c r="AI14" s="12"/>
      <c r="AJ14" s="12"/>
      <c r="AK14" s="12"/>
      <c r="AL14" s="188"/>
      <c r="AM14" s="188"/>
      <c r="AN14" s="188"/>
      <c r="AO14" s="188"/>
      <c r="AP14" s="188"/>
      <c r="AQ14" s="188"/>
      <c r="AR14" s="188"/>
      <c r="AS14" s="188"/>
      <c r="AT14" s="188"/>
    </row>
    <row r="15" ht="18" customHeight="1">
      <c r="A15" s="264">
        <v>11</v>
      </c>
      <c r="B15" t="s" s="265">
        <v>86</v>
      </c>
      <c r="C15" s="266"/>
      <c r="D15" s="267"/>
      <c r="E15" s="268"/>
      <c r="F15" s="269"/>
      <c r="G15" s="268"/>
      <c r="H15" s="269"/>
      <c r="I15" s="270"/>
      <c r="J15" s="265"/>
      <c r="K15" s="265"/>
      <c r="L15" s="265"/>
      <c r="M15" s="265"/>
      <c r="N15" s="242"/>
      <c r="O15" s="242"/>
      <c r="P15" s="248"/>
      <c r="Q15" s="271"/>
      <c r="R15" s="242"/>
      <c r="S15" s="272"/>
      <c r="T15" s="273"/>
      <c r="U15" s="23"/>
      <c r="V15" s="12"/>
      <c r="W15" s="12"/>
      <c r="X15" s="12"/>
      <c r="Y15" s="12"/>
      <c r="Z15" s="12"/>
      <c r="AA15" s="24"/>
      <c r="AB15" s="24"/>
      <c r="AC15" s="12"/>
      <c r="AD15" s="12"/>
      <c r="AE15" s="12"/>
      <c r="AF15" s="12"/>
      <c r="AG15" s="12"/>
      <c r="AH15" s="12"/>
      <c r="AI15" s="12"/>
      <c r="AJ15" s="12"/>
      <c r="AK15" s="12"/>
      <c r="AL15" s="188"/>
      <c r="AM15" s="188"/>
      <c r="AN15" s="188"/>
      <c r="AO15" s="188"/>
      <c r="AP15" s="188"/>
      <c r="AQ15" s="188"/>
      <c r="AR15" s="188"/>
      <c r="AS15" s="188"/>
      <c r="AT15" s="188"/>
    </row>
    <row r="16" ht="18" customHeight="1">
      <c r="A16" s="241">
        <v>12</v>
      </c>
      <c r="B16" t="s" s="242">
        <v>86</v>
      </c>
      <c r="C16" s="243"/>
      <c r="D16" s="244"/>
      <c r="E16" s="245"/>
      <c r="F16" s="246"/>
      <c r="G16" s="245"/>
      <c r="H16" s="246"/>
      <c r="I16" s="247"/>
      <c r="J16" s="242"/>
      <c r="K16" s="242"/>
      <c r="L16" s="242"/>
      <c r="M16" s="242"/>
      <c r="N16" s="242"/>
      <c r="O16" s="242"/>
      <c r="P16" s="248"/>
      <c r="Q16" s="249"/>
      <c r="R16" s="242"/>
      <c r="S16" s="251"/>
      <c r="T16" s="252"/>
      <c r="U16" s="23"/>
      <c r="V16" s="12"/>
      <c r="W16" s="12"/>
      <c r="X16" s="12"/>
      <c r="Y16" s="12"/>
      <c r="Z16" s="12"/>
      <c r="AA16" s="24"/>
      <c r="AB16" s="24"/>
      <c r="AC16" s="12"/>
      <c r="AD16" s="12"/>
      <c r="AE16" s="12"/>
      <c r="AF16" s="12"/>
      <c r="AG16" s="12"/>
      <c r="AH16" s="12"/>
      <c r="AI16" s="12"/>
      <c r="AJ16" s="12"/>
      <c r="AK16" s="12"/>
      <c r="AL16" s="188"/>
      <c r="AM16" s="188"/>
      <c r="AN16" s="188"/>
      <c r="AO16" s="188"/>
      <c r="AP16" s="188"/>
      <c r="AQ16" s="188"/>
      <c r="AR16" s="188"/>
      <c r="AS16" s="188"/>
      <c r="AT16" s="188"/>
    </row>
    <row r="17" ht="18" customHeight="1">
      <c r="A17" s="241">
        <v>13</v>
      </c>
      <c r="B17" t="s" s="242">
        <v>86</v>
      </c>
      <c r="C17" s="243"/>
      <c r="D17" s="244"/>
      <c r="E17" s="245"/>
      <c r="F17" s="246"/>
      <c r="G17" s="245"/>
      <c r="H17" s="246"/>
      <c r="I17" s="247"/>
      <c r="J17" s="242"/>
      <c r="K17" s="242"/>
      <c r="L17" s="242"/>
      <c r="M17" s="242"/>
      <c r="N17" s="242"/>
      <c r="O17" s="242"/>
      <c r="P17" s="248"/>
      <c r="Q17" s="249"/>
      <c r="R17" s="242"/>
      <c r="S17" s="251"/>
      <c r="T17" s="252"/>
      <c r="U17" s="23"/>
      <c r="V17" s="12"/>
      <c r="W17" s="12"/>
      <c r="X17" s="12"/>
      <c r="Y17" s="12"/>
      <c r="Z17" s="12"/>
      <c r="AA17" s="24"/>
      <c r="AB17" s="24"/>
      <c r="AC17" s="12"/>
      <c r="AD17" s="12"/>
      <c r="AE17" s="12"/>
      <c r="AF17" s="12"/>
      <c r="AG17" s="12"/>
      <c r="AH17" s="12"/>
      <c r="AI17" s="12"/>
      <c r="AJ17" s="12"/>
      <c r="AK17" s="12"/>
      <c r="AL17" s="188"/>
      <c r="AM17" s="188"/>
      <c r="AN17" s="188"/>
      <c r="AO17" s="188"/>
      <c r="AP17" s="188"/>
      <c r="AQ17" s="188"/>
      <c r="AR17" s="188"/>
      <c r="AS17" s="188"/>
      <c r="AT17" s="188"/>
    </row>
    <row r="18" ht="18" customHeight="1">
      <c r="A18" s="241">
        <v>14</v>
      </c>
      <c r="B18" t="s" s="242">
        <v>86</v>
      </c>
      <c r="C18" s="243"/>
      <c r="D18" s="244"/>
      <c r="E18" s="245"/>
      <c r="F18" s="246"/>
      <c r="G18" s="245"/>
      <c r="H18" s="246"/>
      <c r="I18" s="247"/>
      <c r="J18" s="242"/>
      <c r="K18" s="242"/>
      <c r="L18" s="242"/>
      <c r="M18" s="242"/>
      <c r="N18" s="242"/>
      <c r="O18" s="242"/>
      <c r="P18" s="248"/>
      <c r="Q18" s="249"/>
      <c r="R18" s="242"/>
      <c r="S18" s="251"/>
      <c r="T18" s="252"/>
      <c r="U18" s="23"/>
      <c r="V18" s="12"/>
      <c r="W18" s="12"/>
      <c r="X18" s="12"/>
      <c r="Y18" s="12"/>
      <c r="Z18" s="12"/>
      <c r="AA18" s="24"/>
      <c r="AB18" s="24"/>
      <c r="AC18" s="12"/>
      <c r="AD18" s="12"/>
      <c r="AE18" s="12"/>
      <c r="AF18" s="12"/>
      <c r="AG18" s="12"/>
      <c r="AH18" s="12"/>
      <c r="AI18" s="12"/>
      <c r="AJ18" s="12"/>
      <c r="AK18" s="12"/>
      <c r="AL18" s="188"/>
      <c r="AM18" s="188"/>
      <c r="AN18" s="188"/>
      <c r="AO18" s="188"/>
      <c r="AP18" s="188"/>
      <c r="AQ18" s="188"/>
      <c r="AR18" s="188"/>
      <c r="AS18" s="188"/>
      <c r="AT18" s="188"/>
    </row>
    <row r="19" ht="18" customHeight="1">
      <c r="A19" s="254">
        <v>15</v>
      </c>
      <c r="B19" t="s" s="255">
        <v>86</v>
      </c>
      <c r="C19" s="256"/>
      <c r="D19" s="257"/>
      <c r="E19" s="258"/>
      <c r="F19" s="259"/>
      <c r="G19" s="258"/>
      <c r="H19" s="259"/>
      <c r="I19" s="260"/>
      <c r="J19" s="255"/>
      <c r="K19" s="255"/>
      <c r="L19" s="255"/>
      <c r="M19" s="255"/>
      <c r="N19" s="242"/>
      <c r="O19" s="242"/>
      <c r="P19" s="248"/>
      <c r="Q19" s="261"/>
      <c r="R19" s="242"/>
      <c r="S19" s="262"/>
      <c r="T19" s="263"/>
      <c r="U19" s="23"/>
      <c r="V19" s="12"/>
      <c r="W19" s="12"/>
      <c r="X19" s="12"/>
      <c r="Y19" s="12"/>
      <c r="Z19" s="12"/>
      <c r="AA19" s="24"/>
      <c r="AB19" s="24"/>
      <c r="AC19" s="12"/>
      <c r="AD19" s="12"/>
      <c r="AE19" s="12"/>
      <c r="AF19" s="12"/>
      <c r="AG19" s="12"/>
      <c r="AH19" s="12"/>
      <c r="AI19" s="12"/>
      <c r="AJ19" s="12"/>
      <c r="AK19" s="12"/>
      <c r="AL19" s="188"/>
      <c r="AM19" s="188"/>
      <c r="AN19" s="188"/>
      <c r="AO19" s="188"/>
      <c r="AP19" s="188"/>
      <c r="AQ19" s="188"/>
      <c r="AR19" s="188"/>
      <c r="AS19" s="188"/>
      <c r="AT19" s="188"/>
    </row>
    <row r="20" ht="18" customHeight="1">
      <c r="A20" s="264">
        <v>16</v>
      </c>
      <c r="B20" t="s" s="265">
        <v>86</v>
      </c>
      <c r="C20" s="266"/>
      <c r="D20" s="267"/>
      <c r="E20" s="268"/>
      <c r="F20" s="269"/>
      <c r="G20" s="268"/>
      <c r="H20" s="269"/>
      <c r="I20" s="270"/>
      <c r="J20" s="265"/>
      <c r="K20" s="265"/>
      <c r="L20" s="265"/>
      <c r="M20" s="265"/>
      <c r="N20" s="242"/>
      <c r="O20" s="242"/>
      <c r="P20" s="248"/>
      <c r="Q20" s="271"/>
      <c r="R20" s="242"/>
      <c r="S20" s="272"/>
      <c r="T20" s="273"/>
      <c r="U20" s="23"/>
      <c r="V20" s="12"/>
      <c r="W20" s="12"/>
      <c r="X20" s="12"/>
      <c r="Y20" s="12"/>
      <c r="Z20" s="12"/>
      <c r="AA20" s="24"/>
      <c r="AB20" s="24"/>
      <c r="AC20" s="12"/>
      <c r="AD20" s="12"/>
      <c r="AE20" s="12"/>
      <c r="AF20" s="12"/>
      <c r="AG20" s="12"/>
      <c r="AH20" s="12"/>
      <c r="AI20" s="12"/>
      <c r="AJ20" s="12"/>
      <c r="AK20" s="12"/>
      <c r="AL20" s="188"/>
      <c r="AM20" s="188"/>
      <c r="AN20" s="188"/>
      <c r="AO20" s="188"/>
      <c r="AP20" s="188"/>
      <c r="AQ20" s="188"/>
      <c r="AR20" s="188"/>
      <c r="AS20" s="188"/>
      <c r="AT20" s="188"/>
    </row>
    <row r="21" ht="18" customHeight="1">
      <c r="A21" s="241">
        <v>17</v>
      </c>
      <c r="B21" t="s" s="242">
        <v>86</v>
      </c>
      <c r="C21" s="243"/>
      <c r="D21" s="244"/>
      <c r="E21" s="245"/>
      <c r="F21" s="246"/>
      <c r="G21" s="245"/>
      <c r="H21" s="246"/>
      <c r="I21" s="247"/>
      <c r="J21" s="242"/>
      <c r="K21" s="242"/>
      <c r="L21" s="242"/>
      <c r="M21" s="242"/>
      <c r="N21" s="242"/>
      <c r="O21" s="242"/>
      <c r="P21" s="248"/>
      <c r="Q21" s="249"/>
      <c r="R21" s="242"/>
      <c r="S21" s="251"/>
      <c r="T21" s="252"/>
      <c r="U21" s="23"/>
      <c r="V21" s="12"/>
      <c r="W21" s="12"/>
      <c r="X21" s="12"/>
      <c r="Y21" s="12"/>
      <c r="Z21" s="12"/>
      <c r="AA21" s="24"/>
      <c r="AB21" s="24"/>
      <c r="AC21" s="12"/>
      <c r="AD21" s="12"/>
      <c r="AE21" s="12"/>
      <c r="AF21" s="12"/>
      <c r="AG21" s="12"/>
      <c r="AH21" s="12"/>
      <c r="AI21" s="12"/>
      <c r="AJ21" s="12"/>
      <c r="AK21" s="12"/>
      <c r="AL21" s="188"/>
      <c r="AM21" s="188"/>
      <c r="AN21" s="188"/>
      <c r="AO21" s="188"/>
      <c r="AP21" s="188"/>
      <c r="AQ21" s="188"/>
      <c r="AR21" s="188"/>
      <c r="AS21" s="188"/>
      <c r="AT21" s="188"/>
    </row>
    <row r="22" ht="18" customHeight="1">
      <c r="A22" s="241">
        <v>18</v>
      </c>
      <c r="B22" t="s" s="242">
        <v>86</v>
      </c>
      <c r="C22" s="243"/>
      <c r="D22" s="244"/>
      <c r="E22" s="245"/>
      <c r="F22" s="246"/>
      <c r="G22" s="245"/>
      <c r="H22" s="246"/>
      <c r="I22" s="247"/>
      <c r="J22" s="242"/>
      <c r="K22" s="242"/>
      <c r="L22" s="242"/>
      <c r="M22" s="242"/>
      <c r="N22" s="242"/>
      <c r="O22" s="242"/>
      <c r="P22" s="248"/>
      <c r="Q22" s="249"/>
      <c r="R22" s="242"/>
      <c r="S22" s="251"/>
      <c r="T22" s="252"/>
      <c r="U22" s="23"/>
      <c r="V22" s="12"/>
      <c r="W22" s="12"/>
      <c r="X22" s="12"/>
      <c r="Y22" s="12"/>
      <c r="Z22" s="12"/>
      <c r="AA22" s="24"/>
      <c r="AB22" s="24"/>
      <c r="AC22" s="12"/>
      <c r="AD22" s="12"/>
      <c r="AE22" s="12"/>
      <c r="AF22" s="12"/>
      <c r="AG22" s="12"/>
      <c r="AH22" s="12"/>
      <c r="AI22" s="12"/>
      <c r="AJ22" s="12"/>
      <c r="AK22" s="12"/>
      <c r="AL22" s="188"/>
      <c r="AM22" s="188"/>
      <c r="AN22" s="188"/>
      <c r="AO22" s="188"/>
      <c r="AP22" s="188"/>
      <c r="AQ22" s="188"/>
      <c r="AR22" s="188"/>
      <c r="AS22" s="188"/>
      <c r="AT22" s="188"/>
    </row>
    <row r="23" ht="18" customHeight="1">
      <c r="A23" s="241">
        <v>19</v>
      </c>
      <c r="B23" t="s" s="242">
        <v>86</v>
      </c>
      <c r="C23" s="243"/>
      <c r="D23" s="244"/>
      <c r="E23" s="245"/>
      <c r="F23" s="246"/>
      <c r="G23" s="245"/>
      <c r="H23" s="246"/>
      <c r="I23" s="247"/>
      <c r="J23" s="242"/>
      <c r="K23" s="242"/>
      <c r="L23" s="242"/>
      <c r="M23" s="242"/>
      <c r="N23" s="242"/>
      <c r="O23" s="242"/>
      <c r="P23" s="248"/>
      <c r="Q23" s="249"/>
      <c r="R23" s="242"/>
      <c r="S23" s="251"/>
      <c r="T23" s="252"/>
      <c r="U23" s="23"/>
      <c r="V23" s="12"/>
      <c r="W23" s="12"/>
      <c r="X23" s="12"/>
      <c r="Y23" s="12"/>
      <c r="Z23" s="12"/>
      <c r="AA23" s="24"/>
      <c r="AB23" s="24"/>
      <c r="AC23" s="12"/>
      <c r="AD23" s="12"/>
      <c r="AE23" s="12"/>
      <c r="AF23" s="12"/>
      <c r="AG23" s="12"/>
      <c r="AH23" s="12"/>
      <c r="AI23" s="12"/>
      <c r="AJ23" s="12"/>
      <c r="AK23" s="12"/>
      <c r="AL23" s="188"/>
      <c r="AM23" s="188"/>
      <c r="AN23" s="188"/>
      <c r="AO23" s="188"/>
      <c r="AP23" s="188"/>
      <c r="AQ23" s="188"/>
      <c r="AR23" s="188"/>
      <c r="AS23" s="188"/>
      <c r="AT23" s="188"/>
    </row>
    <row r="24" ht="18" customHeight="1">
      <c r="A24" s="254">
        <v>20</v>
      </c>
      <c r="B24" t="s" s="255">
        <v>86</v>
      </c>
      <c r="C24" s="256"/>
      <c r="D24" s="257"/>
      <c r="E24" s="258"/>
      <c r="F24" s="259"/>
      <c r="G24" s="258"/>
      <c r="H24" s="259"/>
      <c r="I24" s="260"/>
      <c r="J24" s="255"/>
      <c r="K24" s="255"/>
      <c r="L24" s="255"/>
      <c r="M24" s="255"/>
      <c r="N24" s="242"/>
      <c r="O24" s="242"/>
      <c r="P24" s="248"/>
      <c r="Q24" s="261"/>
      <c r="R24" s="242"/>
      <c r="S24" s="262"/>
      <c r="T24" s="263"/>
      <c r="U24" s="23"/>
      <c r="V24" s="12"/>
      <c r="W24" s="12"/>
      <c r="X24" s="12"/>
      <c r="Y24" s="12"/>
      <c r="Z24" s="12"/>
      <c r="AA24" s="24"/>
      <c r="AB24" s="24"/>
      <c r="AC24" s="12"/>
      <c r="AD24" s="12"/>
      <c r="AE24" s="12"/>
      <c r="AF24" s="12"/>
      <c r="AG24" s="12"/>
      <c r="AH24" s="12"/>
      <c r="AI24" s="12"/>
      <c r="AJ24" s="12"/>
      <c r="AK24" s="12"/>
      <c r="AL24" s="188"/>
      <c r="AM24" s="188"/>
      <c r="AN24" s="188"/>
      <c r="AO24" s="188"/>
      <c r="AP24" s="188"/>
      <c r="AQ24" s="188"/>
      <c r="AR24" s="188"/>
      <c r="AS24" s="188"/>
      <c r="AT24" s="188"/>
    </row>
    <row r="25" ht="18" customHeight="1">
      <c r="A25" s="264">
        <v>21</v>
      </c>
      <c r="B25" t="s" s="265">
        <v>86</v>
      </c>
      <c r="C25" s="266"/>
      <c r="D25" s="267"/>
      <c r="E25" s="268"/>
      <c r="F25" s="269"/>
      <c r="G25" s="268"/>
      <c r="H25" s="269"/>
      <c r="I25" s="270"/>
      <c r="J25" s="265"/>
      <c r="K25" s="265"/>
      <c r="L25" s="265"/>
      <c r="M25" s="265"/>
      <c r="N25" s="242"/>
      <c r="O25" s="242"/>
      <c r="P25" s="248"/>
      <c r="Q25" s="271"/>
      <c r="R25" s="242"/>
      <c r="S25" s="272"/>
      <c r="T25" s="273"/>
      <c r="U25" s="23"/>
      <c r="V25" s="12"/>
      <c r="W25" s="12"/>
      <c r="X25" s="12"/>
      <c r="Y25" s="12"/>
      <c r="Z25" s="12"/>
      <c r="AA25" s="24"/>
      <c r="AB25" s="24"/>
      <c r="AC25" s="12"/>
      <c r="AD25" s="12"/>
      <c r="AE25" s="12"/>
      <c r="AF25" s="12"/>
      <c r="AG25" s="12"/>
      <c r="AH25" s="12"/>
      <c r="AI25" s="12"/>
      <c r="AJ25" s="12"/>
      <c r="AK25" s="12"/>
      <c r="AL25" s="188"/>
      <c r="AM25" s="188"/>
      <c r="AN25" s="188"/>
      <c r="AO25" s="188"/>
      <c r="AP25" s="188"/>
      <c r="AQ25" s="188"/>
      <c r="AR25" s="188"/>
      <c r="AS25" s="188"/>
      <c r="AT25" s="188"/>
    </row>
    <row r="26" ht="18" customHeight="1">
      <c r="A26" s="241">
        <v>22</v>
      </c>
      <c r="B26" t="s" s="242">
        <v>86</v>
      </c>
      <c r="C26" s="243"/>
      <c r="D26" s="244"/>
      <c r="E26" s="245"/>
      <c r="F26" s="246"/>
      <c r="G26" s="245"/>
      <c r="H26" s="246"/>
      <c r="I26" s="247"/>
      <c r="J26" s="242"/>
      <c r="K26" s="242"/>
      <c r="L26" s="242"/>
      <c r="M26" s="242"/>
      <c r="N26" s="242"/>
      <c r="O26" s="242"/>
      <c r="P26" s="248"/>
      <c r="Q26" s="249"/>
      <c r="R26" s="242"/>
      <c r="S26" s="251"/>
      <c r="T26" s="252"/>
      <c r="U26" s="23"/>
      <c r="V26" s="12"/>
      <c r="W26" s="12"/>
      <c r="X26" s="12"/>
      <c r="Y26" s="12"/>
      <c r="Z26" s="12"/>
      <c r="AA26" s="24"/>
      <c r="AB26" s="24"/>
      <c r="AC26" s="12"/>
      <c r="AD26" s="12"/>
      <c r="AE26" s="12"/>
      <c r="AF26" s="12"/>
      <c r="AG26" s="12"/>
      <c r="AH26" s="12"/>
      <c r="AI26" s="12"/>
      <c r="AJ26" s="12"/>
      <c r="AK26" s="12"/>
      <c r="AL26" s="188"/>
      <c r="AM26" s="188"/>
      <c r="AN26" s="188"/>
      <c r="AO26" s="188"/>
      <c r="AP26" s="188"/>
      <c r="AQ26" s="188"/>
      <c r="AR26" s="188"/>
      <c r="AS26" s="188"/>
      <c r="AT26" s="188"/>
    </row>
    <row r="27" ht="18" customHeight="1">
      <c r="A27" s="241">
        <v>23</v>
      </c>
      <c r="B27" t="s" s="242">
        <v>86</v>
      </c>
      <c r="C27" s="243"/>
      <c r="D27" s="244"/>
      <c r="E27" s="245"/>
      <c r="F27" s="246"/>
      <c r="G27" s="245"/>
      <c r="H27" s="246"/>
      <c r="I27" s="247"/>
      <c r="J27" s="242"/>
      <c r="K27" s="242"/>
      <c r="L27" s="242"/>
      <c r="M27" s="242"/>
      <c r="N27" s="242"/>
      <c r="O27" s="242"/>
      <c r="P27" s="248"/>
      <c r="Q27" s="249"/>
      <c r="R27" s="242"/>
      <c r="S27" s="251"/>
      <c r="T27" s="252"/>
      <c r="U27" s="23"/>
      <c r="V27" s="12"/>
      <c r="W27" s="12"/>
      <c r="X27" s="12"/>
      <c r="Y27" s="12"/>
      <c r="Z27" s="12"/>
      <c r="AA27" s="24"/>
      <c r="AB27" s="24"/>
      <c r="AC27" s="12"/>
      <c r="AD27" s="12"/>
      <c r="AE27" s="12"/>
      <c r="AF27" s="12"/>
      <c r="AG27" s="12"/>
      <c r="AH27" s="12"/>
      <c r="AI27" s="12"/>
      <c r="AJ27" s="12"/>
      <c r="AK27" s="12"/>
      <c r="AL27" s="188"/>
      <c r="AM27" s="188"/>
      <c r="AN27" s="188"/>
      <c r="AO27" s="188"/>
      <c r="AP27" s="188"/>
      <c r="AQ27" s="188"/>
      <c r="AR27" s="188"/>
      <c r="AS27" s="188"/>
      <c r="AT27" s="188"/>
    </row>
    <row r="28" ht="18" customHeight="1">
      <c r="A28" s="241">
        <v>24</v>
      </c>
      <c r="B28" t="s" s="242">
        <v>86</v>
      </c>
      <c r="C28" s="243"/>
      <c r="D28" s="244"/>
      <c r="E28" s="245"/>
      <c r="F28" s="246"/>
      <c r="G28" s="245"/>
      <c r="H28" s="246"/>
      <c r="I28" s="247"/>
      <c r="J28" s="242"/>
      <c r="K28" s="242"/>
      <c r="L28" s="242"/>
      <c r="M28" s="242"/>
      <c r="N28" s="242"/>
      <c r="O28" s="242"/>
      <c r="P28" s="248"/>
      <c r="Q28" s="249"/>
      <c r="R28" s="242"/>
      <c r="S28" s="251"/>
      <c r="T28" s="252"/>
      <c r="U28" s="23"/>
      <c r="V28" s="12"/>
      <c r="W28" s="12"/>
      <c r="X28" s="12"/>
      <c r="Y28" s="12"/>
      <c r="Z28" s="12"/>
      <c r="AA28" s="24"/>
      <c r="AB28" s="24"/>
      <c r="AC28" s="12"/>
      <c r="AD28" s="12"/>
      <c r="AE28" s="12"/>
      <c r="AF28" s="12"/>
      <c r="AG28" s="12"/>
      <c r="AH28" s="12"/>
      <c r="AI28" s="12"/>
      <c r="AJ28" s="12"/>
      <c r="AK28" s="12"/>
      <c r="AL28" s="188"/>
      <c r="AM28" s="188"/>
      <c r="AN28" s="188"/>
      <c r="AO28" s="188"/>
      <c r="AP28" s="188"/>
      <c r="AQ28" s="188"/>
      <c r="AR28" s="188"/>
      <c r="AS28" s="188"/>
      <c r="AT28" s="188"/>
    </row>
    <row r="29" ht="18" customHeight="1">
      <c r="A29" s="254">
        <v>25</v>
      </c>
      <c r="B29" t="s" s="255">
        <v>86</v>
      </c>
      <c r="C29" s="256"/>
      <c r="D29" s="257"/>
      <c r="E29" s="258"/>
      <c r="F29" s="259"/>
      <c r="G29" s="258"/>
      <c r="H29" s="259"/>
      <c r="I29" s="260"/>
      <c r="J29" s="255"/>
      <c r="K29" s="255"/>
      <c r="L29" s="255"/>
      <c r="M29" s="255"/>
      <c r="N29" s="242"/>
      <c r="O29" s="242"/>
      <c r="P29" s="248"/>
      <c r="Q29" s="261"/>
      <c r="R29" s="242"/>
      <c r="S29" s="262"/>
      <c r="T29" s="263"/>
      <c r="U29" s="23"/>
      <c r="V29" s="12"/>
      <c r="W29" s="12"/>
      <c r="X29" s="12"/>
      <c r="Y29" s="12"/>
      <c r="Z29" s="12"/>
      <c r="AA29" s="24"/>
      <c r="AB29" s="24"/>
      <c r="AC29" s="12"/>
      <c r="AD29" s="12"/>
      <c r="AE29" s="12"/>
      <c r="AF29" s="12"/>
      <c r="AG29" s="12"/>
      <c r="AH29" s="12"/>
      <c r="AI29" s="12"/>
      <c r="AJ29" s="12"/>
      <c r="AK29" s="12"/>
      <c r="AL29" s="188"/>
      <c r="AM29" s="188"/>
      <c r="AN29" s="188"/>
      <c r="AO29" s="188"/>
      <c r="AP29" s="188"/>
      <c r="AQ29" s="188"/>
      <c r="AR29" s="188"/>
      <c r="AS29" s="188"/>
      <c r="AT29" s="188"/>
    </row>
    <row r="30" ht="18" customHeight="1">
      <c r="A30" s="264">
        <v>26</v>
      </c>
      <c r="B30" t="s" s="265">
        <v>86</v>
      </c>
      <c r="C30" s="266"/>
      <c r="D30" s="267"/>
      <c r="E30" s="268"/>
      <c r="F30" s="269"/>
      <c r="G30" s="268"/>
      <c r="H30" s="269"/>
      <c r="I30" s="270"/>
      <c r="J30" s="265"/>
      <c r="K30" s="265"/>
      <c r="L30" s="265"/>
      <c r="M30" s="265"/>
      <c r="N30" s="242"/>
      <c r="O30" s="242"/>
      <c r="P30" s="248"/>
      <c r="Q30" s="271"/>
      <c r="R30" s="242"/>
      <c r="S30" s="272"/>
      <c r="T30" s="273"/>
      <c r="U30" s="23"/>
      <c r="V30" s="12"/>
      <c r="W30" s="12"/>
      <c r="X30" s="12"/>
      <c r="Y30" s="12"/>
      <c r="Z30" s="12"/>
      <c r="AA30" s="24"/>
      <c r="AB30" s="24"/>
      <c r="AC30" s="12"/>
      <c r="AD30" s="12"/>
      <c r="AE30" s="12"/>
      <c r="AF30" s="12"/>
      <c r="AG30" s="12"/>
      <c r="AH30" s="12"/>
      <c r="AI30" s="12"/>
      <c r="AJ30" s="12"/>
      <c r="AK30" s="12"/>
      <c r="AL30" s="188"/>
      <c r="AM30" s="188"/>
      <c r="AN30" s="188"/>
      <c r="AO30" s="188"/>
      <c r="AP30" s="188"/>
      <c r="AQ30" s="188"/>
      <c r="AR30" s="188"/>
      <c r="AS30" s="188"/>
      <c r="AT30" s="188"/>
    </row>
    <row r="31" ht="18" customHeight="1">
      <c r="A31" s="241">
        <v>27</v>
      </c>
      <c r="B31" t="s" s="242">
        <v>86</v>
      </c>
      <c r="C31" s="243"/>
      <c r="D31" s="244"/>
      <c r="E31" s="245"/>
      <c r="F31" s="246"/>
      <c r="G31" s="245"/>
      <c r="H31" s="246"/>
      <c r="I31" s="247"/>
      <c r="J31" s="242"/>
      <c r="K31" s="242"/>
      <c r="L31" s="242"/>
      <c r="M31" s="242"/>
      <c r="N31" s="242"/>
      <c r="O31" s="242"/>
      <c r="P31" s="248"/>
      <c r="Q31" s="249"/>
      <c r="R31" s="242"/>
      <c r="S31" s="251"/>
      <c r="T31" s="252"/>
      <c r="U31" s="23"/>
      <c r="V31" s="12"/>
      <c r="W31" s="12"/>
      <c r="X31" s="12"/>
      <c r="Y31" s="12"/>
      <c r="Z31" s="12"/>
      <c r="AA31" s="24"/>
      <c r="AB31" s="24"/>
      <c r="AC31" s="12"/>
      <c r="AD31" s="12"/>
      <c r="AE31" s="12"/>
      <c r="AF31" s="12"/>
      <c r="AG31" s="12"/>
      <c r="AH31" s="12"/>
      <c r="AI31" s="12"/>
      <c r="AJ31" s="12"/>
      <c r="AK31" s="12"/>
      <c r="AL31" s="188"/>
      <c r="AM31" s="188"/>
      <c r="AN31" s="188"/>
      <c r="AO31" s="188"/>
      <c r="AP31" s="188"/>
      <c r="AQ31" s="188"/>
      <c r="AR31" s="188"/>
      <c r="AS31" s="188"/>
      <c r="AT31" s="188"/>
    </row>
    <row r="32" ht="18" customHeight="1">
      <c r="A32" s="241">
        <v>28</v>
      </c>
      <c r="B32" t="s" s="242">
        <v>86</v>
      </c>
      <c r="C32" s="243"/>
      <c r="D32" s="244"/>
      <c r="E32" s="245"/>
      <c r="F32" s="246"/>
      <c r="G32" s="245"/>
      <c r="H32" s="246"/>
      <c r="I32" s="247"/>
      <c r="J32" s="242"/>
      <c r="K32" s="242"/>
      <c r="L32" s="242"/>
      <c r="M32" s="242"/>
      <c r="N32" s="242"/>
      <c r="O32" s="242"/>
      <c r="P32" s="248"/>
      <c r="Q32" s="249"/>
      <c r="R32" s="242"/>
      <c r="S32" s="251"/>
      <c r="T32" s="252"/>
      <c r="U32" s="23"/>
      <c r="V32" s="12"/>
      <c r="W32" s="12"/>
      <c r="X32" s="12"/>
      <c r="Y32" s="12"/>
      <c r="Z32" s="12"/>
      <c r="AA32" s="24"/>
      <c r="AB32" s="24"/>
      <c r="AC32" s="12"/>
      <c r="AD32" s="12"/>
      <c r="AE32" s="12"/>
      <c r="AF32" s="12"/>
      <c r="AG32" s="12"/>
      <c r="AH32" s="12"/>
      <c r="AI32" s="12"/>
      <c r="AJ32" s="12"/>
      <c r="AK32" s="12"/>
      <c r="AL32" s="188"/>
      <c r="AM32" s="188"/>
      <c r="AN32" s="188"/>
      <c r="AO32" s="188"/>
      <c r="AP32" s="188"/>
      <c r="AQ32" s="188"/>
      <c r="AR32" s="188"/>
      <c r="AS32" s="188"/>
      <c r="AT32" s="188"/>
    </row>
    <row r="33" ht="18" customHeight="1">
      <c r="A33" s="241">
        <v>29</v>
      </c>
      <c r="B33" t="s" s="242">
        <v>86</v>
      </c>
      <c r="C33" s="243"/>
      <c r="D33" s="244"/>
      <c r="E33" s="245"/>
      <c r="F33" s="246"/>
      <c r="G33" s="245"/>
      <c r="H33" s="246"/>
      <c r="I33" s="247"/>
      <c r="J33" s="242"/>
      <c r="K33" s="242"/>
      <c r="L33" s="242"/>
      <c r="M33" s="242"/>
      <c r="N33" s="242"/>
      <c r="O33" s="242"/>
      <c r="P33" s="248"/>
      <c r="Q33" s="249"/>
      <c r="R33" s="242"/>
      <c r="S33" s="251"/>
      <c r="T33" s="252"/>
      <c r="U33" s="23"/>
      <c r="V33" s="12"/>
      <c r="W33" s="12"/>
      <c r="X33" s="12"/>
      <c r="Y33" s="12"/>
      <c r="Z33" s="12"/>
      <c r="AA33" s="12"/>
      <c r="AB33" s="24"/>
      <c r="AC33" s="12"/>
      <c r="AD33" s="12"/>
      <c r="AE33" s="12"/>
      <c r="AF33" s="12"/>
      <c r="AG33" s="12"/>
      <c r="AH33" s="12"/>
      <c r="AI33" s="12"/>
      <c r="AJ33" s="12"/>
      <c r="AK33" s="12"/>
      <c r="AL33" s="188"/>
      <c r="AM33" s="188"/>
      <c r="AN33" s="188"/>
      <c r="AO33" s="188"/>
      <c r="AP33" s="188"/>
      <c r="AQ33" s="188"/>
      <c r="AR33" s="188"/>
      <c r="AS33" s="188"/>
      <c r="AT33" s="188"/>
    </row>
    <row r="34" ht="18" customHeight="1">
      <c r="A34" s="254">
        <v>30</v>
      </c>
      <c r="B34" t="s" s="255">
        <v>86</v>
      </c>
      <c r="C34" s="256"/>
      <c r="D34" s="257"/>
      <c r="E34" s="258"/>
      <c r="F34" s="259"/>
      <c r="G34" s="258"/>
      <c r="H34" s="259"/>
      <c r="I34" s="260"/>
      <c r="J34" s="255"/>
      <c r="K34" s="255"/>
      <c r="L34" s="255"/>
      <c r="M34" s="255"/>
      <c r="N34" s="242"/>
      <c r="O34" s="242"/>
      <c r="P34" s="248"/>
      <c r="Q34" s="261"/>
      <c r="R34" s="242"/>
      <c r="S34" s="262"/>
      <c r="T34" s="263"/>
      <c r="U34" s="23"/>
      <c r="V34" s="12"/>
      <c r="W34" s="12"/>
      <c r="X34" s="12"/>
      <c r="Y34" s="12"/>
      <c r="Z34" s="12"/>
      <c r="AA34" s="12"/>
      <c r="AB34" s="24"/>
      <c r="AC34" s="12"/>
      <c r="AD34" s="12"/>
      <c r="AE34" s="12"/>
      <c r="AF34" s="12"/>
      <c r="AG34" s="12"/>
      <c r="AH34" s="12"/>
      <c r="AI34" s="12"/>
      <c r="AJ34" s="12"/>
      <c r="AK34" s="12"/>
      <c r="AL34" s="188"/>
      <c r="AM34" s="188"/>
      <c r="AN34" s="188"/>
      <c r="AO34" s="188"/>
      <c r="AP34" s="188"/>
      <c r="AQ34" s="188"/>
      <c r="AR34" s="188"/>
      <c r="AS34" s="188"/>
      <c r="AT34" s="188"/>
    </row>
    <row r="35" ht="18" customHeight="1">
      <c r="A35" s="264">
        <v>31</v>
      </c>
      <c r="B35" t="s" s="265">
        <v>86</v>
      </c>
      <c r="C35" s="266"/>
      <c r="D35" s="267"/>
      <c r="E35" s="268"/>
      <c r="F35" s="269"/>
      <c r="G35" s="268"/>
      <c r="H35" s="269"/>
      <c r="I35" s="270"/>
      <c r="J35" s="265"/>
      <c r="K35" s="265"/>
      <c r="L35" s="265"/>
      <c r="M35" s="265"/>
      <c r="N35" s="242"/>
      <c r="O35" s="242"/>
      <c r="P35" s="248"/>
      <c r="Q35" s="271"/>
      <c r="R35" s="242"/>
      <c r="S35" s="272"/>
      <c r="T35" s="273"/>
      <c r="U35" s="23"/>
      <c r="V35" s="12"/>
      <c r="W35" s="12"/>
      <c r="X35" s="12"/>
      <c r="Y35" s="12"/>
      <c r="Z35" s="12"/>
      <c r="AA35" s="12"/>
      <c r="AB35" s="24"/>
      <c r="AC35" s="12"/>
      <c r="AD35" s="12"/>
      <c r="AE35" s="12"/>
      <c r="AF35" s="12"/>
      <c r="AG35" s="12"/>
      <c r="AH35" s="12"/>
      <c r="AI35" s="12"/>
      <c r="AJ35" s="12"/>
      <c r="AK35" s="12"/>
      <c r="AL35" s="188"/>
      <c r="AM35" s="188"/>
      <c r="AN35" s="188"/>
      <c r="AO35" s="188"/>
      <c r="AP35" s="188"/>
      <c r="AQ35" s="188"/>
      <c r="AR35" s="188"/>
      <c r="AS35" s="188"/>
      <c r="AT35" s="188"/>
    </row>
    <row r="36" ht="18" customHeight="1">
      <c r="A36" s="241">
        <v>32</v>
      </c>
      <c r="B36" t="s" s="242">
        <v>86</v>
      </c>
      <c r="C36" s="243"/>
      <c r="D36" s="244"/>
      <c r="E36" s="245"/>
      <c r="F36" s="246"/>
      <c r="G36" s="245"/>
      <c r="H36" s="246"/>
      <c r="I36" s="247"/>
      <c r="J36" s="242"/>
      <c r="K36" s="242"/>
      <c r="L36" s="242"/>
      <c r="M36" s="242"/>
      <c r="N36" s="242"/>
      <c r="O36" s="242"/>
      <c r="P36" s="248"/>
      <c r="Q36" s="249"/>
      <c r="R36" s="242"/>
      <c r="S36" s="251"/>
      <c r="T36" s="252"/>
      <c r="U36" s="23"/>
      <c r="V36" s="12"/>
      <c r="W36" s="12"/>
      <c r="X36" s="12"/>
      <c r="Y36" s="12"/>
      <c r="Z36" s="12"/>
      <c r="AA36" s="12"/>
      <c r="AB36" s="24"/>
      <c r="AC36" s="12"/>
      <c r="AD36" s="12"/>
      <c r="AE36" s="12"/>
      <c r="AF36" s="12"/>
      <c r="AG36" s="12"/>
      <c r="AH36" s="12"/>
      <c r="AI36" s="12"/>
      <c r="AJ36" s="12"/>
      <c r="AK36" s="12"/>
      <c r="AL36" s="188"/>
      <c r="AM36" s="188"/>
      <c r="AN36" s="188"/>
      <c r="AO36" s="188"/>
      <c r="AP36" s="188"/>
      <c r="AQ36" s="188"/>
      <c r="AR36" s="188"/>
      <c r="AS36" s="188"/>
      <c r="AT36" s="188"/>
    </row>
    <row r="37" ht="18" customHeight="1">
      <c r="A37" s="241">
        <v>33</v>
      </c>
      <c r="B37" t="s" s="242">
        <v>86</v>
      </c>
      <c r="C37" s="243"/>
      <c r="D37" s="244"/>
      <c r="E37" s="245"/>
      <c r="F37" s="246"/>
      <c r="G37" s="245"/>
      <c r="H37" s="246"/>
      <c r="I37" s="247"/>
      <c r="J37" s="242"/>
      <c r="K37" s="242"/>
      <c r="L37" s="242"/>
      <c r="M37" s="242"/>
      <c r="N37" s="242"/>
      <c r="O37" s="242"/>
      <c r="P37" s="248"/>
      <c r="Q37" s="249"/>
      <c r="R37" s="242"/>
      <c r="S37" s="251"/>
      <c r="T37" s="252"/>
      <c r="U37" s="23"/>
      <c r="V37" s="12"/>
      <c r="W37" s="12"/>
      <c r="X37" s="12"/>
      <c r="Y37" s="12"/>
      <c r="Z37" s="12"/>
      <c r="AA37" s="12"/>
      <c r="AB37" s="24"/>
      <c r="AC37" s="12"/>
      <c r="AD37" s="12"/>
      <c r="AE37" s="12"/>
      <c r="AF37" s="12"/>
      <c r="AG37" s="12"/>
      <c r="AH37" s="12"/>
      <c r="AI37" s="12"/>
      <c r="AJ37" s="12"/>
      <c r="AK37" s="12"/>
      <c r="AL37" s="188"/>
      <c r="AM37" s="188"/>
      <c r="AN37" s="188"/>
      <c r="AO37" s="188"/>
      <c r="AP37" s="188"/>
      <c r="AQ37" s="188"/>
      <c r="AR37" s="188"/>
      <c r="AS37" s="188"/>
      <c r="AT37" s="188"/>
    </row>
    <row r="38" ht="18" customHeight="1">
      <c r="A38" s="241">
        <v>34</v>
      </c>
      <c r="B38" t="s" s="242">
        <v>86</v>
      </c>
      <c r="C38" s="243"/>
      <c r="D38" s="244"/>
      <c r="E38" s="245"/>
      <c r="F38" s="246"/>
      <c r="G38" s="245"/>
      <c r="H38" s="246"/>
      <c r="I38" s="247"/>
      <c r="J38" s="242"/>
      <c r="K38" s="242"/>
      <c r="L38" s="242"/>
      <c r="M38" s="242"/>
      <c r="N38" s="242"/>
      <c r="O38" s="242"/>
      <c r="P38" s="248"/>
      <c r="Q38" s="249"/>
      <c r="R38" s="242"/>
      <c r="S38" s="251"/>
      <c r="T38" s="252"/>
      <c r="U38" s="23"/>
      <c r="V38" s="12"/>
      <c r="W38" s="12"/>
      <c r="X38" s="12"/>
      <c r="Y38" s="12"/>
      <c r="Z38" s="12"/>
      <c r="AA38" s="12"/>
      <c r="AB38" s="24"/>
      <c r="AC38" s="12"/>
      <c r="AD38" s="12"/>
      <c r="AE38" s="12"/>
      <c r="AF38" s="12"/>
      <c r="AG38" s="12"/>
      <c r="AH38" s="12"/>
      <c r="AI38" s="12"/>
      <c r="AJ38" s="12"/>
      <c r="AK38" s="12"/>
      <c r="AL38" s="188"/>
      <c r="AM38" s="188"/>
      <c r="AN38" s="188"/>
      <c r="AO38" s="188"/>
      <c r="AP38" s="188"/>
      <c r="AQ38" s="188"/>
      <c r="AR38" s="188"/>
      <c r="AS38" s="188"/>
      <c r="AT38" s="188"/>
    </row>
    <row r="39" ht="18" customHeight="1">
      <c r="A39" s="254">
        <v>35</v>
      </c>
      <c r="B39" t="s" s="255">
        <v>86</v>
      </c>
      <c r="C39" s="256"/>
      <c r="D39" s="257"/>
      <c r="E39" s="258"/>
      <c r="F39" s="259"/>
      <c r="G39" s="258"/>
      <c r="H39" s="259"/>
      <c r="I39" s="260"/>
      <c r="J39" s="255"/>
      <c r="K39" s="255"/>
      <c r="L39" s="255"/>
      <c r="M39" s="255"/>
      <c r="N39" s="242"/>
      <c r="O39" s="242"/>
      <c r="P39" s="248"/>
      <c r="Q39" s="261"/>
      <c r="R39" s="242"/>
      <c r="S39" s="262"/>
      <c r="T39" s="263"/>
      <c r="U39" s="23"/>
      <c r="V39" s="12"/>
      <c r="W39" s="12"/>
      <c r="X39" s="12"/>
      <c r="Y39" s="12"/>
      <c r="Z39" s="12"/>
      <c r="AA39" s="12"/>
      <c r="AB39" s="24"/>
      <c r="AC39" s="12"/>
      <c r="AD39" s="12"/>
      <c r="AE39" s="12"/>
      <c r="AF39" s="12"/>
      <c r="AG39" s="12"/>
      <c r="AH39" s="12"/>
      <c r="AI39" s="12"/>
      <c r="AJ39" s="12"/>
      <c r="AK39" s="12"/>
      <c r="AL39" s="188"/>
      <c r="AM39" s="188"/>
      <c r="AN39" s="188"/>
      <c r="AO39" s="188"/>
      <c r="AP39" s="188"/>
      <c r="AQ39" s="188"/>
      <c r="AR39" s="188"/>
      <c r="AS39" s="188"/>
      <c r="AT39" s="188"/>
    </row>
    <row r="40" ht="18" customHeight="1">
      <c r="A40" s="264">
        <v>36</v>
      </c>
      <c r="B40" t="s" s="265">
        <v>86</v>
      </c>
      <c r="C40" s="266"/>
      <c r="D40" s="267"/>
      <c r="E40" s="268"/>
      <c r="F40" s="269"/>
      <c r="G40" s="268"/>
      <c r="H40" s="269"/>
      <c r="I40" s="270"/>
      <c r="J40" s="265"/>
      <c r="K40" s="265"/>
      <c r="L40" s="265"/>
      <c r="M40" s="265"/>
      <c r="N40" s="242"/>
      <c r="O40" s="242"/>
      <c r="P40" s="248"/>
      <c r="Q40" s="271"/>
      <c r="R40" s="242"/>
      <c r="S40" s="272"/>
      <c r="T40" s="273"/>
      <c r="U40" s="23"/>
      <c r="V40" s="12"/>
      <c r="W40" s="12"/>
      <c r="X40" s="12"/>
      <c r="Y40" s="12"/>
      <c r="Z40" s="12"/>
      <c r="AA40" s="12"/>
      <c r="AB40" s="24"/>
      <c r="AC40" s="12"/>
      <c r="AD40" s="12"/>
      <c r="AE40" s="12"/>
      <c r="AF40" s="12"/>
      <c r="AG40" s="12"/>
      <c r="AH40" s="12"/>
      <c r="AI40" s="12"/>
      <c r="AJ40" s="12"/>
      <c r="AK40" s="12"/>
      <c r="AL40" s="188"/>
      <c r="AM40" s="188"/>
      <c r="AN40" s="188"/>
      <c r="AO40" s="188"/>
      <c r="AP40" s="188"/>
      <c r="AQ40" s="188"/>
      <c r="AR40" s="188"/>
      <c r="AS40" s="188"/>
      <c r="AT40" s="188"/>
    </row>
    <row r="41" ht="18" customHeight="1">
      <c r="A41" s="241">
        <v>37</v>
      </c>
      <c r="B41" t="s" s="242">
        <v>86</v>
      </c>
      <c r="C41" s="243"/>
      <c r="D41" s="244"/>
      <c r="E41" s="245"/>
      <c r="F41" s="246"/>
      <c r="G41" s="245"/>
      <c r="H41" s="246"/>
      <c r="I41" s="247"/>
      <c r="J41" s="242"/>
      <c r="K41" s="242"/>
      <c r="L41" s="242"/>
      <c r="M41" s="242"/>
      <c r="N41" s="242"/>
      <c r="O41" s="242"/>
      <c r="P41" s="248"/>
      <c r="Q41" s="249"/>
      <c r="R41" s="242"/>
      <c r="S41" s="251"/>
      <c r="T41" s="252"/>
      <c r="U41" s="23"/>
      <c r="V41" s="12"/>
      <c r="W41" s="12"/>
      <c r="X41" s="12"/>
      <c r="Y41" s="12"/>
      <c r="Z41" s="12"/>
      <c r="AA41" s="12"/>
      <c r="AB41" s="24"/>
      <c r="AC41" s="12"/>
      <c r="AD41" s="12"/>
      <c r="AE41" s="12"/>
      <c r="AF41" s="12"/>
      <c r="AG41" s="12"/>
      <c r="AH41" s="12"/>
      <c r="AI41" s="12"/>
      <c r="AJ41" s="12"/>
      <c r="AK41" s="12"/>
      <c r="AL41" s="188"/>
      <c r="AM41" s="188"/>
      <c r="AN41" s="188"/>
      <c r="AO41" s="188"/>
      <c r="AP41" s="188"/>
      <c r="AQ41" s="188"/>
      <c r="AR41" s="188"/>
      <c r="AS41" s="188"/>
      <c r="AT41" s="188"/>
    </row>
    <row r="42" ht="18" customHeight="1">
      <c r="A42" s="241">
        <v>38</v>
      </c>
      <c r="B42" t="s" s="242">
        <v>86</v>
      </c>
      <c r="C42" s="243"/>
      <c r="D42" s="244"/>
      <c r="E42" s="245"/>
      <c r="F42" s="246"/>
      <c r="G42" s="245"/>
      <c r="H42" s="246"/>
      <c r="I42" s="247"/>
      <c r="J42" s="242"/>
      <c r="K42" s="242"/>
      <c r="L42" s="242"/>
      <c r="M42" s="242"/>
      <c r="N42" s="242"/>
      <c r="O42" s="242"/>
      <c r="P42" s="248"/>
      <c r="Q42" s="249"/>
      <c r="R42" s="242"/>
      <c r="S42" s="251"/>
      <c r="T42" s="252"/>
      <c r="U42" s="23"/>
      <c r="V42" s="12"/>
      <c r="W42" s="12"/>
      <c r="X42" s="12"/>
      <c r="Y42" s="12"/>
      <c r="Z42" s="12"/>
      <c r="AA42" s="12"/>
      <c r="AB42" s="24"/>
      <c r="AC42" s="12"/>
      <c r="AD42" s="12"/>
      <c r="AE42" s="12"/>
      <c r="AF42" s="12"/>
      <c r="AG42" s="12"/>
      <c r="AH42" s="12"/>
      <c r="AI42" s="12"/>
      <c r="AJ42" s="12"/>
      <c r="AK42" s="12"/>
      <c r="AL42" s="188"/>
      <c r="AM42" s="188"/>
      <c r="AN42" s="188"/>
      <c r="AO42" s="188"/>
      <c r="AP42" s="188"/>
      <c r="AQ42" s="188"/>
      <c r="AR42" s="188"/>
      <c r="AS42" s="188"/>
      <c r="AT42" s="188"/>
    </row>
    <row r="43" ht="18" customHeight="1">
      <c r="A43" s="241">
        <v>39</v>
      </c>
      <c r="B43" t="s" s="242">
        <v>86</v>
      </c>
      <c r="C43" s="243"/>
      <c r="D43" s="244"/>
      <c r="E43" s="245"/>
      <c r="F43" s="246"/>
      <c r="G43" s="245"/>
      <c r="H43" s="246"/>
      <c r="I43" s="247"/>
      <c r="J43" s="242"/>
      <c r="K43" s="242"/>
      <c r="L43" s="242"/>
      <c r="M43" s="242"/>
      <c r="N43" s="242"/>
      <c r="O43" s="242"/>
      <c r="P43" s="248"/>
      <c r="Q43" s="249"/>
      <c r="R43" s="242"/>
      <c r="S43" s="251"/>
      <c r="T43" s="252"/>
      <c r="U43" s="23"/>
      <c r="V43" s="12"/>
      <c r="W43" s="12"/>
      <c r="X43" s="12"/>
      <c r="Y43" s="12"/>
      <c r="Z43" s="12"/>
      <c r="AA43" s="12"/>
      <c r="AB43" s="24"/>
      <c r="AC43" s="12"/>
      <c r="AD43" s="12"/>
      <c r="AE43" s="12"/>
      <c r="AF43" s="12"/>
      <c r="AG43" s="12"/>
      <c r="AH43" s="12"/>
      <c r="AI43" s="12"/>
      <c r="AJ43" s="12"/>
      <c r="AK43" s="12"/>
      <c r="AL43" s="188"/>
      <c r="AM43" s="188"/>
      <c r="AN43" s="188"/>
      <c r="AO43" s="188"/>
      <c r="AP43" s="188"/>
      <c r="AQ43" s="188"/>
      <c r="AR43" s="188"/>
      <c r="AS43" s="188"/>
      <c r="AT43" s="188"/>
    </row>
    <row r="44" ht="18" customHeight="1">
      <c r="A44" s="254">
        <v>40</v>
      </c>
      <c r="B44" t="s" s="255">
        <v>86</v>
      </c>
      <c r="C44" s="256"/>
      <c r="D44" s="257"/>
      <c r="E44" s="258"/>
      <c r="F44" s="259"/>
      <c r="G44" s="258"/>
      <c r="H44" s="259"/>
      <c r="I44" s="260"/>
      <c r="J44" s="255"/>
      <c r="K44" s="255"/>
      <c r="L44" s="255"/>
      <c r="M44" s="255"/>
      <c r="N44" s="242"/>
      <c r="O44" s="242"/>
      <c r="P44" s="248"/>
      <c r="Q44" s="261"/>
      <c r="R44" s="242"/>
      <c r="S44" s="262"/>
      <c r="T44" s="263"/>
      <c r="U44" s="23"/>
      <c r="V44" s="12"/>
      <c r="W44" s="12"/>
      <c r="X44" s="12"/>
      <c r="Y44" s="12"/>
      <c r="Z44" s="12"/>
      <c r="AA44" s="12"/>
      <c r="AB44" s="24"/>
      <c r="AC44" s="12"/>
      <c r="AD44" s="12"/>
      <c r="AE44" s="12"/>
      <c r="AF44" s="12"/>
      <c r="AG44" s="12"/>
      <c r="AH44" s="12"/>
      <c r="AI44" s="12"/>
      <c r="AJ44" s="12"/>
      <c r="AK44" s="12"/>
      <c r="AL44" s="188"/>
      <c r="AM44" s="188"/>
      <c r="AN44" s="188"/>
      <c r="AO44" s="188"/>
      <c r="AP44" s="188"/>
      <c r="AQ44" s="188"/>
      <c r="AR44" s="188"/>
      <c r="AS44" s="188"/>
      <c r="AT44" s="188"/>
    </row>
    <row r="45" ht="18" customHeight="1">
      <c r="A45" s="264">
        <v>41</v>
      </c>
      <c r="B45" t="s" s="265">
        <v>86</v>
      </c>
      <c r="C45" s="266"/>
      <c r="D45" s="267"/>
      <c r="E45" s="268"/>
      <c r="F45" s="269"/>
      <c r="G45" s="268"/>
      <c r="H45" s="269"/>
      <c r="I45" s="270"/>
      <c r="J45" s="265"/>
      <c r="K45" s="265"/>
      <c r="L45" s="265"/>
      <c r="M45" s="265"/>
      <c r="N45" s="242"/>
      <c r="O45" s="242"/>
      <c r="P45" s="248"/>
      <c r="Q45" s="271"/>
      <c r="R45" s="242"/>
      <c r="S45" s="272"/>
      <c r="T45" s="273"/>
      <c r="U45" s="23"/>
      <c r="V45" s="12"/>
      <c r="W45" s="12"/>
      <c r="X45" s="12"/>
      <c r="Y45" s="12"/>
      <c r="Z45" s="12"/>
      <c r="AA45" s="12"/>
      <c r="AB45" s="24"/>
      <c r="AC45" s="12"/>
      <c r="AD45" s="12"/>
      <c r="AE45" s="12"/>
      <c r="AF45" s="12"/>
      <c r="AG45" s="12"/>
      <c r="AH45" s="12"/>
      <c r="AI45" s="12"/>
      <c r="AJ45" s="12"/>
      <c r="AK45" s="12"/>
      <c r="AL45" s="188"/>
      <c r="AM45" s="188"/>
      <c r="AN45" s="188"/>
      <c r="AO45" s="188"/>
      <c r="AP45" s="188"/>
      <c r="AQ45" s="188"/>
      <c r="AR45" s="188"/>
      <c r="AS45" s="188"/>
      <c r="AT45" s="188"/>
    </row>
    <row r="46" ht="18" customHeight="1">
      <c r="A46" s="241">
        <v>42</v>
      </c>
      <c r="B46" t="s" s="242">
        <v>86</v>
      </c>
      <c r="C46" s="243"/>
      <c r="D46" s="244"/>
      <c r="E46" s="245"/>
      <c r="F46" s="246"/>
      <c r="G46" s="245"/>
      <c r="H46" s="246"/>
      <c r="I46" s="247"/>
      <c r="J46" s="242"/>
      <c r="K46" s="242"/>
      <c r="L46" s="242"/>
      <c r="M46" s="242"/>
      <c r="N46" s="242"/>
      <c r="O46" s="242"/>
      <c r="P46" s="248"/>
      <c r="Q46" s="249"/>
      <c r="R46" s="242"/>
      <c r="S46" s="251"/>
      <c r="T46" s="252"/>
      <c r="U46" s="23"/>
      <c r="V46" s="12"/>
      <c r="W46" s="12"/>
      <c r="X46" s="12"/>
      <c r="Y46" s="12"/>
      <c r="Z46" s="12"/>
      <c r="AA46" s="12"/>
      <c r="AB46" s="24"/>
      <c r="AC46" s="12"/>
      <c r="AD46" s="12"/>
      <c r="AE46" s="12"/>
      <c r="AF46" s="12"/>
      <c r="AG46" s="12"/>
      <c r="AH46" s="12"/>
      <c r="AI46" s="12"/>
      <c r="AJ46" s="12"/>
      <c r="AK46" s="12"/>
      <c r="AL46" s="188"/>
      <c r="AM46" s="188"/>
      <c r="AN46" s="188"/>
      <c r="AO46" s="188"/>
      <c r="AP46" s="188"/>
      <c r="AQ46" s="188"/>
      <c r="AR46" s="188"/>
      <c r="AS46" s="188"/>
      <c r="AT46" s="188"/>
    </row>
    <row r="47" ht="18" customHeight="1">
      <c r="A47" s="241">
        <v>43</v>
      </c>
      <c r="B47" t="s" s="242">
        <v>86</v>
      </c>
      <c r="C47" s="243"/>
      <c r="D47" s="244"/>
      <c r="E47" s="245"/>
      <c r="F47" s="246"/>
      <c r="G47" s="245"/>
      <c r="H47" s="246"/>
      <c r="I47" s="247"/>
      <c r="J47" s="242"/>
      <c r="K47" s="242"/>
      <c r="L47" s="242"/>
      <c r="M47" s="242"/>
      <c r="N47" s="242"/>
      <c r="O47" s="242"/>
      <c r="P47" s="248"/>
      <c r="Q47" s="249"/>
      <c r="R47" s="242"/>
      <c r="S47" s="251"/>
      <c r="T47" s="252"/>
      <c r="U47" s="23"/>
      <c r="V47" s="12"/>
      <c r="W47" s="12"/>
      <c r="X47" s="12"/>
      <c r="Y47" s="12"/>
      <c r="Z47" s="12"/>
      <c r="AA47" s="12"/>
      <c r="AB47" s="24"/>
      <c r="AC47" s="12"/>
      <c r="AD47" s="12"/>
      <c r="AE47" s="12"/>
      <c r="AF47" s="12"/>
      <c r="AG47" s="12"/>
      <c r="AH47" s="12"/>
      <c r="AI47" s="12"/>
      <c r="AJ47" s="12"/>
      <c r="AK47" s="12"/>
      <c r="AL47" s="188"/>
      <c r="AM47" s="188"/>
      <c r="AN47" s="188"/>
      <c r="AO47" s="188"/>
      <c r="AP47" s="188"/>
      <c r="AQ47" s="188"/>
      <c r="AR47" s="188"/>
      <c r="AS47" s="188"/>
      <c r="AT47" s="188"/>
    </row>
    <row r="48" ht="18" customHeight="1">
      <c r="A48" s="241">
        <v>44</v>
      </c>
      <c r="B48" t="s" s="242">
        <v>86</v>
      </c>
      <c r="C48" s="243"/>
      <c r="D48" s="244"/>
      <c r="E48" s="245"/>
      <c r="F48" s="246"/>
      <c r="G48" s="245"/>
      <c r="H48" s="246"/>
      <c r="I48" s="247"/>
      <c r="J48" s="242"/>
      <c r="K48" s="242"/>
      <c r="L48" s="242"/>
      <c r="M48" s="242"/>
      <c r="N48" s="242"/>
      <c r="O48" s="242"/>
      <c r="P48" s="248"/>
      <c r="Q48" s="249"/>
      <c r="R48" s="242"/>
      <c r="S48" s="251"/>
      <c r="T48" s="252"/>
      <c r="U48" s="23"/>
      <c r="V48" s="12"/>
      <c r="W48" s="12"/>
      <c r="X48" s="12"/>
      <c r="Y48" s="12"/>
      <c r="Z48" s="12"/>
      <c r="AA48" s="12"/>
      <c r="AB48" s="24"/>
      <c r="AC48" s="12"/>
      <c r="AD48" s="12"/>
      <c r="AE48" s="12"/>
      <c r="AF48" s="12"/>
      <c r="AG48" s="12"/>
      <c r="AH48" s="12"/>
      <c r="AI48" s="12"/>
      <c r="AJ48" s="12"/>
      <c r="AK48" s="12"/>
      <c r="AL48" s="188"/>
      <c r="AM48" s="188"/>
      <c r="AN48" s="188"/>
      <c r="AO48" s="188"/>
      <c r="AP48" s="188"/>
      <c r="AQ48" s="188"/>
      <c r="AR48" s="188"/>
      <c r="AS48" s="188"/>
      <c r="AT48" s="188"/>
    </row>
    <row r="49" ht="18" customHeight="1">
      <c r="A49" s="254">
        <v>45</v>
      </c>
      <c r="B49" t="s" s="255">
        <v>86</v>
      </c>
      <c r="C49" s="256"/>
      <c r="D49" s="257"/>
      <c r="E49" s="258"/>
      <c r="F49" s="259"/>
      <c r="G49" s="258"/>
      <c r="H49" s="259"/>
      <c r="I49" s="260"/>
      <c r="J49" s="255"/>
      <c r="K49" s="255"/>
      <c r="L49" s="255"/>
      <c r="M49" s="255"/>
      <c r="N49" s="242"/>
      <c r="O49" s="242"/>
      <c r="P49" s="248"/>
      <c r="Q49" s="261"/>
      <c r="R49" s="242"/>
      <c r="S49" s="262"/>
      <c r="T49" s="263"/>
      <c r="U49" s="23"/>
      <c r="V49" s="12"/>
      <c r="W49" s="12"/>
      <c r="X49" s="12"/>
      <c r="Y49" s="12"/>
      <c r="Z49" s="12"/>
      <c r="AA49" s="12"/>
      <c r="AB49" s="24"/>
      <c r="AC49" s="12"/>
      <c r="AD49" s="12"/>
      <c r="AE49" s="12"/>
      <c r="AF49" s="12"/>
      <c r="AG49" s="12"/>
      <c r="AH49" s="12"/>
      <c r="AI49" s="12"/>
      <c r="AJ49" s="12"/>
      <c r="AK49" s="12"/>
      <c r="AL49" s="188"/>
      <c r="AM49" s="188"/>
      <c r="AN49" s="188"/>
      <c r="AO49" s="188"/>
      <c r="AP49" s="188"/>
      <c r="AQ49" s="188"/>
      <c r="AR49" s="188"/>
      <c r="AS49" s="188"/>
      <c r="AT49" s="188"/>
    </row>
    <row r="50" ht="18" customHeight="1">
      <c r="A50" s="264">
        <v>46</v>
      </c>
      <c r="B50" t="s" s="265">
        <v>86</v>
      </c>
      <c r="C50" s="266"/>
      <c r="D50" s="267"/>
      <c r="E50" s="268"/>
      <c r="F50" s="269"/>
      <c r="G50" s="268"/>
      <c r="H50" s="269"/>
      <c r="I50" s="270"/>
      <c r="J50" s="265"/>
      <c r="K50" s="265"/>
      <c r="L50" s="265"/>
      <c r="M50" s="265"/>
      <c r="N50" s="242"/>
      <c r="O50" s="242"/>
      <c r="P50" s="248"/>
      <c r="Q50" s="271"/>
      <c r="R50" s="242"/>
      <c r="S50" s="272"/>
      <c r="T50" s="273"/>
      <c r="U50" s="23"/>
      <c r="V50" s="12"/>
      <c r="W50" s="12"/>
      <c r="X50" s="12"/>
      <c r="Y50" s="12"/>
      <c r="Z50" s="12"/>
      <c r="AA50" s="12"/>
      <c r="AB50" s="24"/>
      <c r="AC50" s="12"/>
      <c r="AD50" s="12"/>
      <c r="AE50" s="12"/>
      <c r="AF50" s="12"/>
      <c r="AG50" s="12"/>
      <c r="AH50" s="12"/>
      <c r="AI50" s="12"/>
      <c r="AJ50" s="12"/>
      <c r="AK50" s="12"/>
      <c r="AL50" s="188"/>
      <c r="AM50" s="188"/>
      <c r="AN50" s="188"/>
      <c r="AO50" s="188"/>
      <c r="AP50" s="188"/>
      <c r="AQ50" s="188"/>
      <c r="AR50" s="188"/>
      <c r="AS50" s="188"/>
      <c r="AT50" s="188"/>
    </row>
    <row r="51" ht="18" customHeight="1">
      <c r="A51" s="241">
        <v>47</v>
      </c>
      <c r="B51" t="s" s="242">
        <v>86</v>
      </c>
      <c r="C51" s="243"/>
      <c r="D51" s="244"/>
      <c r="E51" s="245"/>
      <c r="F51" s="246"/>
      <c r="G51" s="245"/>
      <c r="H51" s="246"/>
      <c r="I51" s="247"/>
      <c r="J51" s="242"/>
      <c r="K51" s="242"/>
      <c r="L51" s="242"/>
      <c r="M51" s="242"/>
      <c r="N51" s="242"/>
      <c r="O51" s="242"/>
      <c r="P51" s="248"/>
      <c r="Q51" s="249"/>
      <c r="R51" s="242"/>
      <c r="S51" s="251"/>
      <c r="T51" s="252"/>
      <c r="U51" s="23"/>
      <c r="V51" s="12"/>
      <c r="W51" s="12"/>
      <c r="X51" s="12"/>
      <c r="Y51" s="12"/>
      <c r="Z51" s="12"/>
      <c r="AA51" s="12"/>
      <c r="AB51" s="24"/>
      <c r="AC51" s="12"/>
      <c r="AD51" s="12"/>
      <c r="AE51" s="12"/>
      <c r="AF51" s="12"/>
      <c r="AG51" s="12"/>
      <c r="AH51" s="12"/>
      <c r="AI51" s="12"/>
      <c r="AJ51" s="12"/>
      <c r="AK51" s="12"/>
      <c r="AL51" s="188"/>
      <c r="AM51" s="188"/>
      <c r="AN51" s="188"/>
      <c r="AO51" s="188"/>
      <c r="AP51" s="188"/>
      <c r="AQ51" s="188"/>
      <c r="AR51" s="188"/>
      <c r="AS51" s="188"/>
      <c r="AT51" s="188"/>
    </row>
    <row r="52" ht="18" customHeight="1">
      <c r="A52" s="241">
        <v>48</v>
      </c>
      <c r="B52" t="s" s="242">
        <v>86</v>
      </c>
      <c r="C52" s="243"/>
      <c r="D52" s="244"/>
      <c r="E52" s="245"/>
      <c r="F52" s="246"/>
      <c r="G52" s="245"/>
      <c r="H52" s="246"/>
      <c r="I52" s="247"/>
      <c r="J52" s="242"/>
      <c r="K52" s="242"/>
      <c r="L52" s="242"/>
      <c r="M52" s="242"/>
      <c r="N52" s="242"/>
      <c r="O52" s="242"/>
      <c r="P52" s="248"/>
      <c r="Q52" s="249"/>
      <c r="R52" s="242"/>
      <c r="S52" s="251"/>
      <c r="T52" s="252"/>
      <c r="U52" s="23"/>
      <c r="V52" s="12"/>
      <c r="W52" s="12"/>
      <c r="X52" s="12"/>
      <c r="Y52" s="12"/>
      <c r="Z52" s="12"/>
      <c r="AA52" s="12"/>
      <c r="AB52" s="24"/>
      <c r="AC52" s="12"/>
      <c r="AD52" s="12"/>
      <c r="AE52" s="12"/>
      <c r="AF52" s="12"/>
      <c r="AG52" s="12"/>
      <c r="AH52" s="12"/>
      <c r="AI52" s="12"/>
      <c r="AJ52" s="12"/>
      <c r="AK52" s="12"/>
      <c r="AL52" s="188"/>
      <c r="AM52" s="188"/>
      <c r="AN52" s="188"/>
      <c r="AO52" s="188"/>
      <c r="AP52" s="188"/>
      <c r="AQ52" s="188"/>
      <c r="AR52" s="188"/>
      <c r="AS52" s="188"/>
      <c r="AT52" s="188"/>
    </row>
    <row r="53" ht="18" customHeight="1">
      <c r="A53" s="241">
        <v>49</v>
      </c>
      <c r="B53" t="s" s="242">
        <v>86</v>
      </c>
      <c r="C53" s="243"/>
      <c r="D53" s="244"/>
      <c r="E53" s="245"/>
      <c r="F53" s="246"/>
      <c r="G53" s="245"/>
      <c r="H53" s="246"/>
      <c r="I53" s="247"/>
      <c r="J53" s="242"/>
      <c r="K53" s="242"/>
      <c r="L53" s="242"/>
      <c r="M53" s="242"/>
      <c r="N53" s="242"/>
      <c r="O53" s="242"/>
      <c r="P53" s="248"/>
      <c r="Q53" s="249"/>
      <c r="R53" s="242"/>
      <c r="S53" s="251"/>
      <c r="T53" s="252"/>
      <c r="U53" s="23"/>
      <c r="V53" s="12"/>
      <c r="W53" s="12"/>
      <c r="X53" s="12"/>
      <c r="Y53" s="12"/>
      <c r="Z53" s="12"/>
      <c r="AA53" s="12"/>
      <c r="AB53" s="24"/>
      <c r="AC53" s="12"/>
      <c r="AD53" s="12"/>
      <c r="AE53" s="12"/>
      <c r="AF53" s="12"/>
      <c r="AG53" s="12"/>
      <c r="AH53" s="12"/>
      <c r="AI53" s="12"/>
      <c r="AJ53" s="12"/>
      <c r="AK53" s="12"/>
      <c r="AL53" s="188"/>
      <c r="AM53" s="188"/>
      <c r="AN53" s="188"/>
      <c r="AO53" s="188"/>
      <c r="AP53" s="188"/>
      <c r="AQ53" s="188"/>
      <c r="AR53" s="188"/>
      <c r="AS53" s="188"/>
      <c r="AT53" s="188"/>
    </row>
    <row r="54" ht="18" customHeight="1">
      <c r="A54" s="254">
        <v>50</v>
      </c>
      <c r="B54" t="s" s="255">
        <v>86</v>
      </c>
      <c r="C54" s="256"/>
      <c r="D54" s="257"/>
      <c r="E54" s="258"/>
      <c r="F54" s="259"/>
      <c r="G54" s="258"/>
      <c r="H54" s="259"/>
      <c r="I54" s="260"/>
      <c r="J54" s="255"/>
      <c r="K54" s="255"/>
      <c r="L54" s="255"/>
      <c r="M54" s="255"/>
      <c r="N54" s="242"/>
      <c r="O54" s="242"/>
      <c r="P54" s="248"/>
      <c r="Q54" s="261"/>
      <c r="R54" s="242"/>
      <c r="S54" s="262"/>
      <c r="T54" s="263"/>
      <c r="U54" s="23"/>
      <c r="V54" s="12"/>
      <c r="W54" s="12"/>
      <c r="X54" s="12"/>
      <c r="Y54" s="12"/>
      <c r="Z54" s="12"/>
      <c r="AA54" s="12"/>
      <c r="AB54" s="24"/>
      <c r="AC54" s="12"/>
      <c r="AD54" s="12"/>
      <c r="AE54" s="12"/>
      <c r="AF54" s="12"/>
      <c r="AG54" s="12"/>
      <c r="AH54" s="12"/>
      <c r="AI54" s="12"/>
      <c r="AJ54" s="12"/>
      <c r="AK54" s="12"/>
      <c r="AL54" s="188"/>
      <c r="AM54" s="188"/>
      <c r="AN54" s="188"/>
      <c r="AO54" s="188"/>
      <c r="AP54" s="188"/>
      <c r="AQ54" s="188"/>
      <c r="AR54" s="188"/>
      <c r="AS54" s="188"/>
      <c r="AT54" s="188"/>
    </row>
    <row r="55" ht="18" customHeight="1">
      <c r="A55" s="264">
        <v>51</v>
      </c>
      <c r="B55" t="s" s="265">
        <v>86</v>
      </c>
      <c r="C55" s="266"/>
      <c r="D55" s="267"/>
      <c r="E55" s="268"/>
      <c r="F55" s="269"/>
      <c r="G55" s="268"/>
      <c r="H55" s="269"/>
      <c r="I55" s="270"/>
      <c r="J55" s="265"/>
      <c r="K55" s="265"/>
      <c r="L55" s="265"/>
      <c r="M55" s="265"/>
      <c r="N55" s="242"/>
      <c r="O55" s="242"/>
      <c r="P55" s="248"/>
      <c r="Q55" s="271"/>
      <c r="R55" s="242"/>
      <c r="S55" s="272"/>
      <c r="T55" s="273"/>
      <c r="U55" s="23"/>
      <c r="V55" s="12"/>
      <c r="W55" s="12"/>
      <c r="X55" s="12"/>
      <c r="Y55" s="12"/>
      <c r="Z55" s="12"/>
      <c r="AA55" s="12"/>
      <c r="AB55" s="24"/>
      <c r="AC55" s="12"/>
      <c r="AD55" s="12"/>
      <c r="AE55" s="12"/>
      <c r="AF55" s="12"/>
      <c r="AG55" s="12"/>
      <c r="AH55" s="12"/>
      <c r="AI55" s="12"/>
      <c r="AJ55" s="12"/>
      <c r="AK55" s="12"/>
      <c r="AL55" s="188"/>
      <c r="AM55" s="188"/>
      <c r="AN55" s="188"/>
      <c r="AO55" s="188"/>
      <c r="AP55" s="188"/>
      <c r="AQ55" s="188"/>
      <c r="AR55" s="188"/>
      <c r="AS55" s="188"/>
      <c r="AT55" s="188"/>
    </row>
    <row r="56" ht="18" customHeight="1">
      <c r="A56" s="241">
        <v>52</v>
      </c>
      <c r="B56" t="s" s="242">
        <v>86</v>
      </c>
      <c r="C56" s="243"/>
      <c r="D56" s="244"/>
      <c r="E56" s="245"/>
      <c r="F56" s="246"/>
      <c r="G56" s="245"/>
      <c r="H56" s="246"/>
      <c r="I56" s="247"/>
      <c r="J56" s="242"/>
      <c r="K56" s="242"/>
      <c r="L56" s="242"/>
      <c r="M56" s="242"/>
      <c r="N56" s="242"/>
      <c r="O56" s="242"/>
      <c r="P56" s="248"/>
      <c r="Q56" s="249"/>
      <c r="R56" s="242"/>
      <c r="S56" s="251"/>
      <c r="T56" s="252"/>
      <c r="U56" s="23"/>
      <c r="V56" s="12"/>
      <c r="W56" s="12"/>
      <c r="X56" s="12"/>
      <c r="Y56" s="12"/>
      <c r="Z56" s="12"/>
      <c r="AA56" s="12"/>
      <c r="AB56" s="24"/>
      <c r="AC56" s="12"/>
      <c r="AD56" s="12"/>
      <c r="AE56" s="12"/>
      <c r="AF56" s="12"/>
      <c r="AG56" s="12"/>
      <c r="AH56" s="12"/>
      <c r="AI56" s="12"/>
      <c r="AJ56" s="12"/>
      <c r="AK56" s="12"/>
      <c r="AL56" s="188"/>
      <c r="AM56" s="188"/>
      <c r="AN56" s="188"/>
      <c r="AO56" s="188"/>
      <c r="AP56" s="188"/>
      <c r="AQ56" s="188"/>
      <c r="AR56" s="188"/>
      <c r="AS56" s="188"/>
      <c r="AT56" s="188"/>
    </row>
    <row r="57" ht="18" customHeight="1">
      <c r="A57" s="241">
        <v>53</v>
      </c>
      <c r="B57" t="s" s="242">
        <v>86</v>
      </c>
      <c r="C57" s="243"/>
      <c r="D57" s="244"/>
      <c r="E57" s="245"/>
      <c r="F57" s="246"/>
      <c r="G57" s="245"/>
      <c r="H57" s="246"/>
      <c r="I57" s="247"/>
      <c r="J57" s="242"/>
      <c r="K57" s="242"/>
      <c r="L57" s="242"/>
      <c r="M57" s="242"/>
      <c r="N57" s="242"/>
      <c r="O57" s="242"/>
      <c r="P57" s="248"/>
      <c r="Q57" s="249"/>
      <c r="R57" s="242"/>
      <c r="S57" s="251"/>
      <c r="T57" s="252"/>
      <c r="U57" s="23"/>
      <c r="V57" s="12"/>
      <c r="W57" s="12"/>
      <c r="X57" s="12"/>
      <c r="Y57" s="12"/>
      <c r="Z57" s="12"/>
      <c r="AA57" s="12"/>
      <c r="AB57" s="24"/>
      <c r="AC57" s="12"/>
      <c r="AD57" s="12"/>
      <c r="AE57" s="12"/>
      <c r="AF57" s="12"/>
      <c r="AG57" s="12"/>
      <c r="AH57" s="12"/>
      <c r="AI57" s="12"/>
      <c r="AJ57" s="12"/>
      <c r="AK57" s="12"/>
      <c r="AL57" s="188"/>
      <c r="AM57" s="188"/>
      <c r="AN57" s="188"/>
      <c r="AO57" s="188"/>
      <c r="AP57" s="188"/>
      <c r="AQ57" s="188"/>
      <c r="AR57" s="188"/>
      <c r="AS57" s="188"/>
      <c r="AT57" s="188"/>
    </row>
    <row r="58" ht="18" customHeight="1">
      <c r="A58" s="241">
        <v>54</v>
      </c>
      <c r="B58" t="s" s="242">
        <v>86</v>
      </c>
      <c r="C58" s="243"/>
      <c r="D58" s="244"/>
      <c r="E58" s="245"/>
      <c r="F58" s="246"/>
      <c r="G58" s="245"/>
      <c r="H58" s="246"/>
      <c r="I58" s="247"/>
      <c r="J58" s="242"/>
      <c r="K58" s="242"/>
      <c r="L58" s="242"/>
      <c r="M58" s="242"/>
      <c r="N58" s="242"/>
      <c r="O58" s="242"/>
      <c r="P58" s="248"/>
      <c r="Q58" s="249"/>
      <c r="R58" s="242"/>
      <c r="S58" s="251"/>
      <c r="T58" s="252"/>
      <c r="U58" s="23"/>
      <c r="V58" s="12"/>
      <c r="W58" s="12"/>
      <c r="X58" s="12"/>
      <c r="Y58" s="12"/>
      <c r="Z58" s="12"/>
      <c r="AA58" s="12"/>
      <c r="AB58" s="24"/>
      <c r="AC58" s="12"/>
      <c r="AD58" s="12"/>
      <c r="AE58" s="12"/>
      <c r="AF58" s="12"/>
      <c r="AG58" s="12"/>
      <c r="AH58" s="12"/>
      <c r="AI58" s="12"/>
      <c r="AJ58" s="12"/>
      <c r="AK58" s="12"/>
      <c r="AL58" s="188"/>
      <c r="AM58" s="188"/>
      <c r="AN58" s="188"/>
      <c r="AO58" s="188"/>
      <c r="AP58" s="188"/>
      <c r="AQ58" s="188"/>
      <c r="AR58" s="188"/>
      <c r="AS58" s="188"/>
      <c r="AT58" s="188"/>
    </row>
    <row r="59" ht="18" customHeight="1">
      <c r="A59" s="254">
        <v>55</v>
      </c>
      <c r="B59" t="s" s="255">
        <v>86</v>
      </c>
      <c r="C59" s="256"/>
      <c r="D59" s="257"/>
      <c r="E59" s="258"/>
      <c r="F59" s="259"/>
      <c r="G59" s="258"/>
      <c r="H59" s="259"/>
      <c r="I59" s="260"/>
      <c r="J59" s="255"/>
      <c r="K59" s="255"/>
      <c r="L59" s="255"/>
      <c r="M59" s="255"/>
      <c r="N59" s="242"/>
      <c r="O59" s="242"/>
      <c r="P59" s="248"/>
      <c r="Q59" s="261"/>
      <c r="R59" s="242"/>
      <c r="S59" s="262"/>
      <c r="T59" s="263"/>
      <c r="U59" s="23"/>
      <c r="V59" s="12"/>
      <c r="W59" s="12"/>
      <c r="X59" s="12"/>
      <c r="Y59" s="12"/>
      <c r="Z59" s="12"/>
      <c r="AA59" s="12"/>
      <c r="AB59" s="24"/>
      <c r="AC59" s="12"/>
      <c r="AD59" s="12"/>
      <c r="AE59" s="12"/>
      <c r="AF59" s="12"/>
      <c r="AG59" s="12"/>
      <c r="AH59" s="12"/>
      <c r="AI59" s="12"/>
      <c r="AJ59" s="12"/>
      <c r="AK59" s="12"/>
      <c r="AL59" s="188"/>
      <c r="AM59" s="188"/>
      <c r="AN59" s="188"/>
      <c r="AO59" s="188"/>
      <c r="AP59" s="188"/>
      <c r="AQ59" s="188"/>
      <c r="AR59" s="188"/>
      <c r="AS59" s="188"/>
      <c r="AT59" s="188"/>
    </row>
    <row r="60" ht="18" customHeight="1">
      <c r="A60" s="264">
        <v>56</v>
      </c>
      <c r="B60" t="s" s="265">
        <v>86</v>
      </c>
      <c r="C60" s="266"/>
      <c r="D60" s="267"/>
      <c r="E60" s="268"/>
      <c r="F60" s="269"/>
      <c r="G60" s="268"/>
      <c r="H60" s="269"/>
      <c r="I60" s="270"/>
      <c r="J60" s="265"/>
      <c r="K60" s="265"/>
      <c r="L60" s="265"/>
      <c r="M60" s="265"/>
      <c r="N60" s="242"/>
      <c r="O60" s="242"/>
      <c r="P60" s="248"/>
      <c r="Q60" s="271"/>
      <c r="R60" s="242"/>
      <c r="S60" s="272"/>
      <c r="T60" s="273"/>
      <c r="U60" s="23"/>
      <c r="V60" s="12"/>
      <c r="W60" s="12"/>
      <c r="X60" s="12"/>
      <c r="Y60" s="12"/>
      <c r="Z60" s="12"/>
      <c r="AA60" s="12"/>
      <c r="AB60" s="24"/>
      <c r="AC60" s="12"/>
      <c r="AD60" s="12"/>
      <c r="AE60" s="12"/>
      <c r="AF60" s="12"/>
      <c r="AG60" s="12"/>
      <c r="AH60" s="12"/>
      <c r="AI60" s="12"/>
      <c r="AJ60" s="12"/>
      <c r="AK60" s="12"/>
      <c r="AL60" s="188"/>
      <c r="AM60" s="188"/>
      <c r="AN60" s="188"/>
      <c r="AO60" s="188"/>
      <c r="AP60" s="188"/>
      <c r="AQ60" s="188"/>
      <c r="AR60" s="188"/>
      <c r="AS60" s="188"/>
      <c r="AT60" s="188"/>
    </row>
    <row r="61" ht="18" customHeight="1">
      <c r="A61" s="241">
        <v>57</v>
      </c>
      <c r="B61" t="s" s="242">
        <v>86</v>
      </c>
      <c r="C61" s="243"/>
      <c r="D61" s="244"/>
      <c r="E61" s="245"/>
      <c r="F61" s="246"/>
      <c r="G61" s="245"/>
      <c r="H61" s="246"/>
      <c r="I61" s="247"/>
      <c r="J61" s="242"/>
      <c r="K61" s="242"/>
      <c r="L61" s="242"/>
      <c r="M61" s="242"/>
      <c r="N61" s="242"/>
      <c r="O61" s="242"/>
      <c r="P61" s="248"/>
      <c r="Q61" s="249"/>
      <c r="R61" s="242"/>
      <c r="S61" s="251"/>
      <c r="T61" s="252"/>
      <c r="U61" s="23"/>
      <c r="V61" s="12"/>
      <c r="W61" s="12"/>
      <c r="X61" s="12"/>
      <c r="Y61" s="12"/>
      <c r="Z61" s="12"/>
      <c r="AA61" s="12"/>
      <c r="AB61" s="24"/>
      <c r="AC61" s="12"/>
      <c r="AD61" s="12"/>
      <c r="AE61" s="12"/>
      <c r="AF61" s="12"/>
      <c r="AG61" s="12"/>
      <c r="AH61" s="12"/>
      <c r="AI61" s="12"/>
      <c r="AJ61" s="12"/>
      <c r="AK61" s="12"/>
      <c r="AL61" s="188"/>
      <c r="AM61" s="188"/>
      <c r="AN61" s="188"/>
      <c r="AO61" s="188"/>
      <c r="AP61" s="188"/>
      <c r="AQ61" s="188"/>
      <c r="AR61" s="188"/>
      <c r="AS61" s="188"/>
      <c r="AT61" s="188"/>
    </row>
    <row r="62" ht="18" customHeight="1">
      <c r="A62" s="241">
        <v>58</v>
      </c>
      <c r="B62" t="s" s="242">
        <v>86</v>
      </c>
      <c r="C62" s="243"/>
      <c r="D62" s="244"/>
      <c r="E62" s="245"/>
      <c r="F62" s="246"/>
      <c r="G62" s="245"/>
      <c r="H62" s="246"/>
      <c r="I62" s="247"/>
      <c r="J62" s="242"/>
      <c r="K62" s="242"/>
      <c r="L62" s="242"/>
      <c r="M62" s="242"/>
      <c r="N62" s="242"/>
      <c r="O62" s="242"/>
      <c r="P62" s="248"/>
      <c r="Q62" s="249"/>
      <c r="R62" s="242"/>
      <c r="S62" s="251"/>
      <c r="T62" s="252"/>
      <c r="U62" s="23"/>
      <c r="V62" s="12"/>
      <c r="W62" s="12"/>
      <c r="X62" s="12"/>
      <c r="Y62" s="12"/>
      <c r="Z62" s="12"/>
      <c r="AA62" s="12"/>
      <c r="AB62" s="24"/>
      <c r="AC62" s="12"/>
      <c r="AD62" s="12"/>
      <c r="AE62" s="12"/>
      <c r="AF62" s="12"/>
      <c r="AG62" s="12"/>
      <c r="AH62" s="12"/>
      <c r="AI62" s="12"/>
      <c r="AJ62" s="12"/>
      <c r="AK62" s="12"/>
      <c r="AL62" s="188"/>
      <c r="AM62" s="188"/>
      <c r="AN62" s="188"/>
      <c r="AO62" s="188"/>
      <c r="AP62" s="188"/>
      <c r="AQ62" s="188"/>
      <c r="AR62" s="188"/>
      <c r="AS62" s="188"/>
      <c r="AT62" s="188"/>
    </row>
    <row r="63" ht="18" customHeight="1">
      <c r="A63" s="241">
        <v>59</v>
      </c>
      <c r="B63" t="s" s="242">
        <v>86</v>
      </c>
      <c r="C63" s="243"/>
      <c r="D63" s="244"/>
      <c r="E63" s="245"/>
      <c r="F63" s="246"/>
      <c r="G63" s="245"/>
      <c r="H63" s="246"/>
      <c r="I63" s="247"/>
      <c r="J63" s="242"/>
      <c r="K63" s="242"/>
      <c r="L63" s="242"/>
      <c r="M63" s="242"/>
      <c r="N63" s="242"/>
      <c r="O63" s="242"/>
      <c r="P63" s="248"/>
      <c r="Q63" s="249"/>
      <c r="R63" s="242"/>
      <c r="S63" s="251"/>
      <c r="T63" s="252"/>
      <c r="U63" s="23"/>
      <c r="V63" s="12"/>
      <c r="W63" s="12"/>
      <c r="X63" s="12"/>
      <c r="Y63" s="12"/>
      <c r="Z63" s="12"/>
      <c r="AA63" s="12"/>
      <c r="AB63" s="24"/>
      <c r="AC63" s="12"/>
      <c r="AD63" s="12"/>
      <c r="AE63" s="12"/>
      <c r="AF63" s="12"/>
      <c r="AG63" s="12"/>
      <c r="AH63" s="12"/>
      <c r="AI63" s="12"/>
      <c r="AJ63" s="12"/>
      <c r="AK63" s="12"/>
      <c r="AL63" s="188"/>
      <c r="AM63" s="188"/>
      <c r="AN63" s="188"/>
      <c r="AO63" s="188"/>
      <c r="AP63" s="188"/>
      <c r="AQ63" s="188"/>
      <c r="AR63" s="188"/>
      <c r="AS63" s="188"/>
      <c r="AT63" s="188"/>
    </row>
    <row r="64" ht="18" customHeight="1">
      <c r="A64" s="254">
        <v>60</v>
      </c>
      <c r="B64" t="s" s="255">
        <v>86</v>
      </c>
      <c r="C64" s="256"/>
      <c r="D64" s="257"/>
      <c r="E64" s="258"/>
      <c r="F64" s="259"/>
      <c r="G64" s="258"/>
      <c r="H64" s="259"/>
      <c r="I64" s="260"/>
      <c r="J64" s="255"/>
      <c r="K64" s="255"/>
      <c r="L64" s="255"/>
      <c r="M64" s="255"/>
      <c r="N64" s="242"/>
      <c r="O64" s="242"/>
      <c r="P64" s="248"/>
      <c r="Q64" s="261"/>
      <c r="R64" s="242"/>
      <c r="S64" s="262"/>
      <c r="T64" s="263"/>
      <c r="U64" s="23"/>
      <c r="V64" s="12"/>
      <c r="W64" s="12"/>
      <c r="X64" s="12"/>
      <c r="Y64" s="12"/>
      <c r="Z64" s="12"/>
      <c r="AA64" s="12"/>
      <c r="AB64" s="24"/>
      <c r="AC64" s="12"/>
      <c r="AD64" s="12"/>
      <c r="AE64" s="12"/>
      <c r="AF64" s="12"/>
      <c r="AG64" s="12"/>
      <c r="AH64" s="12"/>
      <c r="AI64" s="12"/>
      <c r="AJ64" s="12"/>
      <c r="AK64" s="12"/>
      <c r="AL64" s="188"/>
      <c r="AM64" s="188"/>
      <c r="AN64" s="188"/>
      <c r="AO64" s="188"/>
      <c r="AP64" s="188"/>
      <c r="AQ64" s="188"/>
      <c r="AR64" s="188"/>
      <c r="AS64" s="188"/>
      <c r="AT64" s="188"/>
    </row>
    <row r="65" ht="18" customHeight="1">
      <c r="A65" s="264">
        <v>61</v>
      </c>
      <c r="B65" t="s" s="265">
        <v>86</v>
      </c>
      <c r="C65" s="266"/>
      <c r="D65" s="267"/>
      <c r="E65" s="268"/>
      <c r="F65" s="269"/>
      <c r="G65" s="268"/>
      <c r="H65" s="269"/>
      <c r="I65" s="270"/>
      <c r="J65" s="265"/>
      <c r="K65" s="265"/>
      <c r="L65" s="265"/>
      <c r="M65" s="265"/>
      <c r="N65" s="242"/>
      <c r="O65" s="242"/>
      <c r="P65" s="248"/>
      <c r="Q65" s="271"/>
      <c r="R65" s="242"/>
      <c r="S65" s="272"/>
      <c r="T65" s="273"/>
      <c r="U65" s="23"/>
      <c r="V65" s="12"/>
      <c r="W65" s="12"/>
      <c r="X65" s="12"/>
      <c r="Y65" s="12"/>
      <c r="Z65" s="12"/>
      <c r="AA65" s="12"/>
      <c r="AB65" s="24"/>
      <c r="AC65" s="12"/>
      <c r="AD65" s="12"/>
      <c r="AE65" s="12"/>
      <c r="AF65" s="12"/>
      <c r="AG65" s="12"/>
      <c r="AH65" s="12"/>
      <c r="AI65" s="12"/>
      <c r="AJ65" s="12"/>
      <c r="AK65" s="12"/>
      <c r="AL65" s="188"/>
      <c r="AM65" s="188"/>
      <c r="AN65" s="188"/>
      <c r="AO65" s="188"/>
      <c r="AP65" s="188"/>
      <c r="AQ65" s="188"/>
      <c r="AR65" s="188"/>
      <c r="AS65" s="188"/>
      <c r="AT65" s="188"/>
    </row>
    <row r="66" ht="18" customHeight="1">
      <c r="A66" s="241">
        <v>62</v>
      </c>
      <c r="B66" t="s" s="242">
        <v>86</v>
      </c>
      <c r="C66" s="243"/>
      <c r="D66" s="244"/>
      <c r="E66" s="245"/>
      <c r="F66" s="246"/>
      <c r="G66" s="245"/>
      <c r="H66" s="246"/>
      <c r="I66" s="247"/>
      <c r="J66" s="242"/>
      <c r="K66" s="242"/>
      <c r="L66" s="242"/>
      <c r="M66" s="242"/>
      <c r="N66" s="242"/>
      <c r="O66" s="242"/>
      <c r="P66" s="248"/>
      <c r="Q66" s="249"/>
      <c r="R66" s="242"/>
      <c r="S66" s="251"/>
      <c r="T66" s="252"/>
      <c r="U66" s="23"/>
      <c r="V66" s="12"/>
      <c r="W66" s="12"/>
      <c r="X66" s="12"/>
      <c r="Y66" s="12"/>
      <c r="Z66" s="12"/>
      <c r="AA66" s="12"/>
      <c r="AB66" s="24"/>
      <c r="AC66" s="12"/>
      <c r="AD66" s="12"/>
      <c r="AE66" s="12"/>
      <c r="AF66" s="12"/>
      <c r="AG66" s="12"/>
      <c r="AH66" s="12"/>
      <c r="AI66" s="12"/>
      <c r="AJ66" s="12"/>
      <c r="AK66" s="12"/>
      <c r="AL66" s="188"/>
      <c r="AM66" s="188"/>
      <c r="AN66" s="188"/>
      <c r="AO66" s="188"/>
      <c r="AP66" s="188"/>
      <c r="AQ66" s="188"/>
      <c r="AR66" s="188"/>
      <c r="AS66" s="188"/>
      <c r="AT66" s="188"/>
    </row>
    <row r="67" ht="18" customHeight="1">
      <c r="A67" s="241">
        <v>63</v>
      </c>
      <c r="B67" t="s" s="242">
        <v>86</v>
      </c>
      <c r="C67" s="243"/>
      <c r="D67" s="244"/>
      <c r="E67" s="245"/>
      <c r="F67" s="246"/>
      <c r="G67" s="245"/>
      <c r="H67" s="246"/>
      <c r="I67" s="247"/>
      <c r="J67" s="242"/>
      <c r="K67" s="242"/>
      <c r="L67" s="242"/>
      <c r="M67" s="242"/>
      <c r="N67" s="242"/>
      <c r="O67" s="242"/>
      <c r="P67" s="248"/>
      <c r="Q67" s="249"/>
      <c r="R67" s="242"/>
      <c r="S67" s="251"/>
      <c r="T67" s="252"/>
      <c r="U67" s="23"/>
      <c r="V67" s="12"/>
      <c r="W67" s="12"/>
      <c r="X67" s="12"/>
      <c r="Y67" s="12"/>
      <c r="Z67" s="12"/>
      <c r="AA67" s="12"/>
      <c r="AB67" s="24"/>
      <c r="AC67" s="12"/>
      <c r="AD67" s="12"/>
      <c r="AE67" s="12"/>
      <c r="AF67" s="12"/>
      <c r="AG67" s="12"/>
      <c r="AH67" s="12"/>
      <c r="AI67" s="12"/>
      <c r="AJ67" s="12"/>
      <c r="AK67" s="12"/>
      <c r="AL67" s="188"/>
      <c r="AM67" s="188"/>
      <c r="AN67" s="188"/>
      <c r="AO67" s="188"/>
      <c r="AP67" s="188"/>
      <c r="AQ67" s="188"/>
      <c r="AR67" s="188"/>
      <c r="AS67" s="188"/>
      <c r="AT67" s="188"/>
    </row>
    <row r="68" ht="18" customHeight="1">
      <c r="A68" s="241">
        <v>64</v>
      </c>
      <c r="B68" t="s" s="242">
        <v>86</v>
      </c>
      <c r="C68" s="243"/>
      <c r="D68" s="244"/>
      <c r="E68" s="245"/>
      <c r="F68" s="246"/>
      <c r="G68" s="245"/>
      <c r="H68" s="246"/>
      <c r="I68" s="247"/>
      <c r="J68" s="242"/>
      <c r="K68" s="242"/>
      <c r="L68" s="242"/>
      <c r="M68" s="242"/>
      <c r="N68" s="242"/>
      <c r="O68" s="242"/>
      <c r="P68" s="248"/>
      <c r="Q68" s="249"/>
      <c r="R68" s="242"/>
      <c r="S68" s="251"/>
      <c r="T68" s="252"/>
      <c r="U68" s="23"/>
      <c r="V68" s="12"/>
      <c r="W68" s="12"/>
      <c r="X68" s="12"/>
      <c r="Y68" s="12"/>
      <c r="Z68" s="12"/>
      <c r="AA68" s="12"/>
      <c r="AB68" s="24"/>
      <c r="AC68" s="12"/>
      <c r="AD68" s="12"/>
      <c r="AE68" s="12"/>
      <c r="AF68" s="12"/>
      <c r="AG68" s="12"/>
      <c r="AH68" s="12"/>
      <c r="AI68" s="12"/>
      <c r="AJ68" s="12"/>
      <c r="AK68" s="12"/>
      <c r="AL68" s="188"/>
      <c r="AM68" s="188"/>
      <c r="AN68" s="188"/>
      <c r="AO68" s="188"/>
      <c r="AP68" s="188"/>
      <c r="AQ68" s="188"/>
      <c r="AR68" s="188"/>
      <c r="AS68" s="188"/>
      <c r="AT68" s="188"/>
    </row>
    <row r="69" ht="18" customHeight="1">
      <c r="A69" s="254">
        <v>65</v>
      </c>
      <c r="B69" t="s" s="255">
        <v>86</v>
      </c>
      <c r="C69" s="256"/>
      <c r="D69" s="257"/>
      <c r="E69" s="258"/>
      <c r="F69" s="259"/>
      <c r="G69" s="258"/>
      <c r="H69" s="259"/>
      <c r="I69" s="260"/>
      <c r="J69" s="255"/>
      <c r="K69" s="255"/>
      <c r="L69" s="255"/>
      <c r="M69" s="255"/>
      <c r="N69" s="242"/>
      <c r="O69" s="242"/>
      <c r="P69" s="248"/>
      <c r="Q69" s="261"/>
      <c r="R69" s="242"/>
      <c r="S69" s="262"/>
      <c r="T69" s="263"/>
      <c r="U69" s="23"/>
      <c r="V69" s="12"/>
      <c r="W69" s="12"/>
      <c r="X69" s="12"/>
      <c r="Y69" s="12"/>
      <c r="Z69" s="12"/>
      <c r="AA69" s="12"/>
      <c r="AB69" s="24"/>
      <c r="AC69" s="12"/>
      <c r="AD69" s="12"/>
      <c r="AE69" s="12"/>
      <c r="AF69" s="12"/>
      <c r="AG69" s="12"/>
      <c r="AH69" s="12"/>
      <c r="AI69" s="12"/>
      <c r="AJ69" s="12"/>
      <c r="AK69" s="12"/>
      <c r="AL69" s="188"/>
      <c r="AM69" s="188"/>
      <c r="AN69" s="188"/>
      <c r="AO69" s="188"/>
      <c r="AP69" s="188"/>
      <c r="AQ69" s="188"/>
      <c r="AR69" s="188"/>
      <c r="AS69" s="188"/>
      <c r="AT69" s="188"/>
    </row>
    <row r="70" ht="18" customHeight="1">
      <c r="A70" s="264">
        <v>66</v>
      </c>
      <c r="B70" t="s" s="265">
        <v>86</v>
      </c>
      <c r="C70" s="266"/>
      <c r="D70" s="267"/>
      <c r="E70" s="268"/>
      <c r="F70" s="269"/>
      <c r="G70" s="268"/>
      <c r="H70" s="269"/>
      <c r="I70" s="270"/>
      <c r="J70" s="265"/>
      <c r="K70" s="265"/>
      <c r="L70" s="265"/>
      <c r="M70" s="265"/>
      <c r="N70" s="242"/>
      <c r="O70" s="242"/>
      <c r="P70" s="248"/>
      <c r="Q70" s="271"/>
      <c r="R70" s="242"/>
      <c r="S70" s="272"/>
      <c r="T70" s="273"/>
      <c r="U70" s="23"/>
      <c r="V70" s="12"/>
      <c r="W70" s="12"/>
      <c r="X70" s="12"/>
      <c r="Y70" s="12"/>
      <c r="Z70" s="12"/>
      <c r="AA70" s="12"/>
      <c r="AB70" s="24"/>
      <c r="AC70" s="12"/>
      <c r="AD70" s="12"/>
      <c r="AE70" s="12"/>
      <c r="AF70" s="12"/>
      <c r="AG70" s="12"/>
      <c r="AH70" s="12"/>
      <c r="AI70" s="12"/>
      <c r="AJ70" s="12"/>
      <c r="AK70" s="12"/>
      <c r="AL70" s="188"/>
      <c r="AM70" s="188"/>
      <c r="AN70" s="188"/>
      <c r="AO70" s="188"/>
      <c r="AP70" s="188"/>
      <c r="AQ70" s="188"/>
      <c r="AR70" s="188"/>
      <c r="AS70" s="188"/>
      <c r="AT70" s="188"/>
    </row>
    <row r="71" ht="18" customHeight="1">
      <c r="A71" s="241">
        <v>67</v>
      </c>
      <c r="B71" t="s" s="242">
        <v>86</v>
      </c>
      <c r="C71" s="243"/>
      <c r="D71" s="244"/>
      <c r="E71" s="245"/>
      <c r="F71" s="246"/>
      <c r="G71" s="245"/>
      <c r="H71" s="246"/>
      <c r="I71" s="247"/>
      <c r="J71" s="242"/>
      <c r="K71" s="242"/>
      <c r="L71" s="242"/>
      <c r="M71" s="242"/>
      <c r="N71" s="242"/>
      <c r="O71" s="242"/>
      <c r="P71" s="248"/>
      <c r="Q71" s="249"/>
      <c r="R71" s="242"/>
      <c r="S71" s="251"/>
      <c r="T71" s="252"/>
      <c r="U71" s="23"/>
      <c r="V71" s="12"/>
      <c r="W71" s="12"/>
      <c r="X71" s="12"/>
      <c r="Y71" s="12"/>
      <c r="Z71" s="12"/>
      <c r="AA71" s="12"/>
      <c r="AB71" s="24"/>
      <c r="AC71" s="12"/>
      <c r="AD71" s="12"/>
      <c r="AE71" s="12"/>
      <c r="AF71" s="12"/>
      <c r="AG71" s="12"/>
      <c r="AH71" s="12"/>
      <c r="AI71" s="12"/>
      <c r="AJ71" s="12"/>
      <c r="AK71" s="12"/>
      <c r="AL71" s="188"/>
      <c r="AM71" s="188"/>
      <c r="AN71" s="188"/>
      <c r="AO71" s="188"/>
      <c r="AP71" s="188"/>
      <c r="AQ71" s="188"/>
      <c r="AR71" s="188"/>
      <c r="AS71" s="188"/>
      <c r="AT71" s="188"/>
    </row>
    <row r="72" ht="18" customHeight="1">
      <c r="A72" s="241">
        <v>68</v>
      </c>
      <c r="B72" t="s" s="242">
        <v>86</v>
      </c>
      <c r="C72" s="243"/>
      <c r="D72" s="244"/>
      <c r="E72" s="245"/>
      <c r="F72" s="246"/>
      <c r="G72" s="245"/>
      <c r="H72" s="246"/>
      <c r="I72" s="247"/>
      <c r="J72" s="242"/>
      <c r="K72" s="242"/>
      <c r="L72" s="242"/>
      <c r="M72" s="242"/>
      <c r="N72" s="242"/>
      <c r="O72" s="242"/>
      <c r="P72" s="248"/>
      <c r="Q72" s="249"/>
      <c r="R72" s="242"/>
      <c r="S72" s="251"/>
      <c r="T72" s="252"/>
      <c r="U72" s="23"/>
      <c r="V72" s="12"/>
      <c r="W72" s="12"/>
      <c r="X72" s="12"/>
      <c r="Y72" s="12"/>
      <c r="Z72" s="12"/>
      <c r="AA72" s="12"/>
      <c r="AB72" s="24"/>
      <c r="AC72" s="12"/>
      <c r="AD72" s="12"/>
      <c r="AE72" s="12"/>
      <c r="AF72" s="12"/>
      <c r="AG72" s="12"/>
      <c r="AH72" s="12"/>
      <c r="AI72" s="12"/>
      <c r="AJ72" s="12"/>
      <c r="AK72" s="12"/>
      <c r="AL72" s="188"/>
      <c r="AM72" s="188"/>
      <c r="AN72" s="188"/>
      <c r="AO72" s="188"/>
      <c r="AP72" s="188"/>
      <c r="AQ72" s="188"/>
      <c r="AR72" s="188"/>
      <c r="AS72" s="188"/>
      <c r="AT72" s="188"/>
    </row>
    <row r="73" ht="18" customHeight="1">
      <c r="A73" s="241">
        <v>69</v>
      </c>
      <c r="B73" t="s" s="242">
        <v>86</v>
      </c>
      <c r="C73" s="243"/>
      <c r="D73" s="244"/>
      <c r="E73" s="245"/>
      <c r="F73" s="246"/>
      <c r="G73" s="245"/>
      <c r="H73" s="246"/>
      <c r="I73" s="247"/>
      <c r="J73" s="242"/>
      <c r="K73" s="242"/>
      <c r="L73" s="242"/>
      <c r="M73" s="242"/>
      <c r="N73" s="242"/>
      <c r="O73" s="242"/>
      <c r="P73" s="248"/>
      <c r="Q73" s="249"/>
      <c r="R73" s="242"/>
      <c r="S73" s="251"/>
      <c r="T73" s="252"/>
      <c r="U73" s="23"/>
      <c r="V73" s="12"/>
      <c r="W73" s="12"/>
      <c r="X73" s="12"/>
      <c r="Y73" s="12"/>
      <c r="Z73" s="12"/>
      <c r="AA73" s="12"/>
      <c r="AB73" s="24"/>
      <c r="AC73" s="12"/>
      <c r="AD73" s="12"/>
      <c r="AE73" s="12"/>
      <c r="AF73" s="12"/>
      <c r="AG73" s="12"/>
      <c r="AH73" s="12"/>
      <c r="AI73" s="12"/>
      <c r="AJ73" s="12"/>
      <c r="AK73" s="12"/>
      <c r="AL73" s="188"/>
      <c r="AM73" s="188"/>
      <c r="AN73" s="188"/>
      <c r="AO73" s="188"/>
      <c r="AP73" s="188"/>
      <c r="AQ73" s="188"/>
      <c r="AR73" s="188"/>
      <c r="AS73" s="188"/>
      <c r="AT73" s="188"/>
    </row>
    <row r="74" ht="18" customHeight="1">
      <c r="A74" s="254">
        <v>70</v>
      </c>
      <c r="B74" t="s" s="255">
        <v>86</v>
      </c>
      <c r="C74" s="256"/>
      <c r="D74" s="257"/>
      <c r="E74" s="258"/>
      <c r="F74" s="259"/>
      <c r="G74" s="258"/>
      <c r="H74" s="259"/>
      <c r="I74" s="260"/>
      <c r="J74" s="255"/>
      <c r="K74" s="255"/>
      <c r="L74" s="255"/>
      <c r="M74" s="255"/>
      <c r="N74" s="242"/>
      <c r="O74" s="242"/>
      <c r="P74" s="248"/>
      <c r="Q74" s="261"/>
      <c r="R74" s="242"/>
      <c r="S74" s="262"/>
      <c r="T74" s="263"/>
      <c r="U74" s="23"/>
      <c r="V74" s="12"/>
      <c r="W74" s="12"/>
      <c r="X74" s="12"/>
      <c r="Y74" s="12"/>
      <c r="Z74" s="12"/>
      <c r="AA74" s="12"/>
      <c r="AB74" s="24"/>
      <c r="AC74" s="12"/>
      <c r="AD74" s="12"/>
      <c r="AE74" s="12"/>
      <c r="AF74" s="12"/>
      <c r="AG74" s="12"/>
      <c r="AH74" s="12"/>
      <c r="AI74" s="12"/>
      <c r="AJ74" s="12"/>
      <c r="AK74" s="12"/>
      <c r="AL74" s="188"/>
      <c r="AM74" s="188"/>
      <c r="AN74" s="188"/>
      <c r="AO74" s="188"/>
      <c r="AP74" s="188"/>
      <c r="AQ74" s="188"/>
      <c r="AR74" s="188"/>
      <c r="AS74" s="188"/>
      <c r="AT74" s="188"/>
    </row>
    <row r="75" ht="18" customHeight="1">
      <c r="A75" s="264">
        <v>71</v>
      </c>
      <c r="B75" t="s" s="265">
        <v>86</v>
      </c>
      <c r="C75" s="266"/>
      <c r="D75" s="267"/>
      <c r="E75" s="268"/>
      <c r="F75" s="269"/>
      <c r="G75" s="268"/>
      <c r="H75" s="269"/>
      <c r="I75" s="270"/>
      <c r="J75" s="265"/>
      <c r="K75" s="265"/>
      <c r="L75" s="265"/>
      <c r="M75" s="265"/>
      <c r="N75" s="242"/>
      <c r="O75" s="242"/>
      <c r="P75" s="248"/>
      <c r="Q75" s="271"/>
      <c r="R75" s="242"/>
      <c r="S75" s="272"/>
      <c r="T75" s="273"/>
      <c r="U75" s="23"/>
      <c r="V75" s="12"/>
      <c r="W75" s="12"/>
      <c r="X75" s="12"/>
      <c r="Y75" s="12"/>
      <c r="Z75" s="12"/>
      <c r="AA75" s="12"/>
      <c r="AB75" s="24"/>
      <c r="AC75" s="12"/>
      <c r="AD75" s="12"/>
      <c r="AE75" s="12"/>
      <c r="AF75" s="12"/>
      <c r="AG75" s="12"/>
      <c r="AH75" s="12"/>
      <c r="AI75" s="12"/>
      <c r="AJ75" s="12"/>
      <c r="AK75" s="12"/>
      <c r="AL75" s="188"/>
      <c r="AM75" s="188"/>
      <c r="AN75" s="188"/>
      <c r="AO75" s="188"/>
      <c r="AP75" s="188"/>
      <c r="AQ75" s="188"/>
      <c r="AR75" s="188"/>
      <c r="AS75" s="188"/>
      <c r="AT75" s="188"/>
    </row>
    <row r="76" ht="18" customHeight="1">
      <c r="A76" s="241">
        <v>72</v>
      </c>
      <c r="B76" t="s" s="242">
        <v>86</v>
      </c>
      <c r="C76" s="243"/>
      <c r="D76" s="244"/>
      <c r="E76" s="245"/>
      <c r="F76" s="246"/>
      <c r="G76" s="245"/>
      <c r="H76" s="246"/>
      <c r="I76" s="247"/>
      <c r="J76" s="242"/>
      <c r="K76" s="242"/>
      <c r="L76" s="242"/>
      <c r="M76" s="242"/>
      <c r="N76" s="242"/>
      <c r="O76" s="242"/>
      <c r="P76" s="248"/>
      <c r="Q76" s="249"/>
      <c r="R76" s="242"/>
      <c r="S76" s="251"/>
      <c r="T76" s="252"/>
      <c r="U76" s="23"/>
      <c r="V76" s="12"/>
      <c r="W76" s="12"/>
      <c r="X76" s="12"/>
      <c r="Y76" s="12"/>
      <c r="Z76" s="12"/>
      <c r="AA76" s="12"/>
      <c r="AB76" s="24"/>
      <c r="AC76" s="12"/>
      <c r="AD76" s="12"/>
      <c r="AE76" s="12"/>
      <c r="AF76" s="12"/>
      <c r="AG76" s="12"/>
      <c r="AH76" s="12"/>
      <c r="AI76" s="12"/>
      <c r="AJ76" s="12"/>
      <c r="AK76" s="12"/>
      <c r="AL76" s="188"/>
      <c r="AM76" s="188"/>
      <c r="AN76" s="188"/>
      <c r="AO76" s="188"/>
      <c r="AP76" s="188"/>
      <c r="AQ76" s="188"/>
      <c r="AR76" s="188"/>
      <c r="AS76" s="188"/>
      <c r="AT76" s="188"/>
    </row>
    <row r="77" ht="18" customHeight="1">
      <c r="A77" s="241">
        <v>73</v>
      </c>
      <c r="B77" t="s" s="242">
        <v>86</v>
      </c>
      <c r="C77" s="243"/>
      <c r="D77" s="244"/>
      <c r="E77" s="245"/>
      <c r="F77" s="246"/>
      <c r="G77" s="245"/>
      <c r="H77" s="246"/>
      <c r="I77" s="247"/>
      <c r="J77" s="242"/>
      <c r="K77" s="242"/>
      <c r="L77" s="242"/>
      <c r="M77" s="242"/>
      <c r="N77" s="242"/>
      <c r="O77" s="242"/>
      <c r="P77" s="248"/>
      <c r="Q77" s="249"/>
      <c r="R77" s="242"/>
      <c r="S77" s="251"/>
      <c r="T77" s="252"/>
      <c r="U77" s="23"/>
      <c r="V77" s="12"/>
      <c r="W77" s="12"/>
      <c r="X77" s="12"/>
      <c r="Y77" s="12"/>
      <c r="Z77" s="12"/>
      <c r="AA77" s="12"/>
      <c r="AB77" s="24"/>
      <c r="AC77" s="12"/>
      <c r="AD77" s="12"/>
      <c r="AE77" s="12"/>
      <c r="AF77" s="12"/>
      <c r="AG77" s="12"/>
      <c r="AH77" s="12"/>
      <c r="AI77" s="12"/>
      <c r="AJ77" s="12"/>
      <c r="AK77" s="12"/>
      <c r="AL77" s="188"/>
      <c r="AM77" s="188"/>
      <c r="AN77" s="188"/>
      <c r="AO77" s="188"/>
      <c r="AP77" s="188"/>
      <c r="AQ77" s="188"/>
      <c r="AR77" s="188"/>
      <c r="AS77" s="188"/>
      <c r="AT77" s="188"/>
    </row>
    <row r="78" ht="18" customHeight="1">
      <c r="A78" s="241">
        <v>74</v>
      </c>
      <c r="B78" t="s" s="242">
        <v>86</v>
      </c>
      <c r="C78" s="243"/>
      <c r="D78" s="244"/>
      <c r="E78" s="245"/>
      <c r="F78" s="246"/>
      <c r="G78" s="245"/>
      <c r="H78" s="246"/>
      <c r="I78" s="247"/>
      <c r="J78" s="242"/>
      <c r="K78" s="242"/>
      <c r="L78" s="242"/>
      <c r="M78" s="242"/>
      <c r="N78" s="242"/>
      <c r="O78" s="242"/>
      <c r="P78" s="248"/>
      <c r="Q78" s="249"/>
      <c r="R78" s="242"/>
      <c r="S78" s="251"/>
      <c r="T78" s="252"/>
      <c r="U78" s="23"/>
      <c r="V78" s="12"/>
      <c r="W78" s="12"/>
      <c r="X78" s="12"/>
      <c r="Y78" s="12"/>
      <c r="Z78" s="12"/>
      <c r="AA78" s="12"/>
      <c r="AB78" s="24"/>
      <c r="AC78" s="12"/>
      <c r="AD78" s="12"/>
      <c r="AE78" s="12"/>
      <c r="AF78" s="12"/>
      <c r="AG78" s="12"/>
      <c r="AH78" s="12"/>
      <c r="AI78" s="12"/>
      <c r="AJ78" s="12"/>
      <c r="AK78" s="12"/>
      <c r="AL78" s="188"/>
      <c r="AM78" s="188"/>
      <c r="AN78" s="188"/>
      <c r="AO78" s="188"/>
      <c r="AP78" s="188"/>
      <c r="AQ78" s="188"/>
      <c r="AR78" s="188"/>
      <c r="AS78" s="188"/>
      <c r="AT78" s="188"/>
    </row>
    <row r="79" ht="18" customHeight="1">
      <c r="A79" s="254">
        <v>75</v>
      </c>
      <c r="B79" t="s" s="255">
        <v>86</v>
      </c>
      <c r="C79" s="256"/>
      <c r="D79" s="257"/>
      <c r="E79" s="258"/>
      <c r="F79" s="259"/>
      <c r="G79" s="258"/>
      <c r="H79" s="259"/>
      <c r="I79" s="260"/>
      <c r="J79" s="255"/>
      <c r="K79" s="255"/>
      <c r="L79" s="255"/>
      <c r="M79" s="255"/>
      <c r="N79" s="242"/>
      <c r="O79" s="242"/>
      <c r="P79" s="248"/>
      <c r="Q79" s="261"/>
      <c r="R79" s="242"/>
      <c r="S79" s="262"/>
      <c r="T79" s="263"/>
      <c r="U79" s="23"/>
      <c r="V79" s="12"/>
      <c r="W79" s="12"/>
      <c r="X79" s="12"/>
      <c r="Y79" s="12"/>
      <c r="Z79" s="12"/>
      <c r="AA79" s="12"/>
      <c r="AB79" s="24"/>
      <c r="AC79" s="12"/>
      <c r="AD79" s="12"/>
      <c r="AE79" s="12"/>
      <c r="AF79" s="12"/>
      <c r="AG79" s="12"/>
      <c r="AH79" s="12"/>
      <c r="AI79" s="12"/>
      <c r="AJ79" s="12"/>
      <c r="AK79" s="12"/>
      <c r="AL79" s="188"/>
      <c r="AM79" s="188"/>
      <c r="AN79" s="188"/>
      <c r="AO79" s="188"/>
      <c r="AP79" s="188"/>
      <c r="AQ79" s="188"/>
      <c r="AR79" s="188"/>
      <c r="AS79" s="188"/>
      <c r="AT79" s="188"/>
    </row>
    <row r="80" ht="18" customHeight="1">
      <c r="A80" s="264">
        <v>76</v>
      </c>
      <c r="B80" t="s" s="265">
        <v>86</v>
      </c>
      <c r="C80" s="266"/>
      <c r="D80" s="267"/>
      <c r="E80" s="268"/>
      <c r="F80" s="269"/>
      <c r="G80" s="268"/>
      <c r="H80" s="269"/>
      <c r="I80" s="270"/>
      <c r="J80" s="265"/>
      <c r="K80" s="265"/>
      <c r="L80" s="265"/>
      <c r="M80" s="265"/>
      <c r="N80" s="242"/>
      <c r="O80" s="242"/>
      <c r="P80" s="248"/>
      <c r="Q80" s="271"/>
      <c r="R80" s="242"/>
      <c r="S80" s="272"/>
      <c r="T80" s="273"/>
      <c r="U80" s="23"/>
      <c r="V80" s="12"/>
      <c r="W80" s="12"/>
      <c r="X80" s="12"/>
      <c r="Y80" s="12"/>
      <c r="Z80" s="12"/>
      <c r="AA80" s="12"/>
      <c r="AB80" s="24"/>
      <c r="AC80" s="12"/>
      <c r="AD80" s="12"/>
      <c r="AE80" s="12"/>
      <c r="AF80" s="12"/>
      <c r="AG80" s="12"/>
      <c r="AH80" s="12"/>
      <c r="AI80" s="12"/>
      <c r="AJ80" s="12"/>
      <c r="AK80" s="12"/>
      <c r="AL80" s="188"/>
      <c r="AM80" s="188"/>
      <c r="AN80" s="188"/>
      <c r="AO80" s="188"/>
      <c r="AP80" s="188"/>
      <c r="AQ80" s="188"/>
      <c r="AR80" s="188"/>
      <c r="AS80" s="188"/>
      <c r="AT80" s="188"/>
    </row>
    <row r="81" ht="18" customHeight="1">
      <c r="A81" s="241">
        <v>77</v>
      </c>
      <c r="B81" t="s" s="242">
        <v>86</v>
      </c>
      <c r="C81" s="243"/>
      <c r="D81" s="244"/>
      <c r="E81" s="245"/>
      <c r="F81" s="246"/>
      <c r="G81" s="245"/>
      <c r="H81" s="246"/>
      <c r="I81" s="247"/>
      <c r="J81" s="242"/>
      <c r="K81" s="242"/>
      <c r="L81" s="242"/>
      <c r="M81" s="242"/>
      <c r="N81" s="242"/>
      <c r="O81" s="242"/>
      <c r="P81" s="248"/>
      <c r="Q81" s="249"/>
      <c r="R81" s="242"/>
      <c r="S81" s="251"/>
      <c r="T81" s="252"/>
      <c r="U81" s="23"/>
      <c r="V81" s="12"/>
      <c r="W81" s="12"/>
      <c r="X81" s="12"/>
      <c r="Y81" s="12"/>
      <c r="Z81" s="12"/>
      <c r="AA81" s="12"/>
      <c r="AB81" s="24"/>
      <c r="AC81" s="12"/>
      <c r="AD81" s="12"/>
      <c r="AE81" s="12"/>
      <c r="AF81" s="12"/>
      <c r="AG81" s="12"/>
      <c r="AH81" s="12"/>
      <c r="AI81" s="12"/>
      <c r="AJ81" s="12"/>
      <c r="AK81" s="12"/>
      <c r="AL81" s="188"/>
      <c r="AM81" s="188"/>
      <c r="AN81" s="188"/>
      <c r="AO81" s="188"/>
      <c r="AP81" s="188"/>
      <c r="AQ81" s="188"/>
      <c r="AR81" s="188"/>
      <c r="AS81" s="188"/>
      <c r="AT81" s="188"/>
    </row>
    <row r="82" ht="18" customHeight="1">
      <c r="A82" s="241">
        <v>78</v>
      </c>
      <c r="B82" t="s" s="242">
        <v>86</v>
      </c>
      <c r="C82" s="243"/>
      <c r="D82" s="244"/>
      <c r="E82" s="245"/>
      <c r="F82" s="246"/>
      <c r="G82" s="245"/>
      <c r="H82" s="246"/>
      <c r="I82" s="247"/>
      <c r="J82" s="242"/>
      <c r="K82" s="242"/>
      <c r="L82" s="242"/>
      <c r="M82" s="242"/>
      <c r="N82" s="242"/>
      <c r="O82" s="242"/>
      <c r="P82" s="248"/>
      <c r="Q82" s="249"/>
      <c r="R82" s="242"/>
      <c r="S82" s="251"/>
      <c r="T82" s="252"/>
      <c r="U82" s="23"/>
      <c r="V82" s="12"/>
      <c r="W82" s="12"/>
      <c r="X82" s="12"/>
      <c r="Y82" s="12"/>
      <c r="Z82" s="12"/>
      <c r="AA82" s="12"/>
      <c r="AB82" s="24"/>
      <c r="AC82" s="12"/>
      <c r="AD82" s="12"/>
      <c r="AE82" s="12"/>
      <c r="AF82" s="12"/>
      <c r="AG82" s="12"/>
      <c r="AH82" s="12"/>
      <c r="AI82" s="12"/>
      <c r="AJ82" s="12"/>
      <c r="AK82" s="12"/>
      <c r="AL82" s="188"/>
      <c r="AM82" s="188"/>
      <c r="AN82" s="188"/>
      <c r="AO82" s="188"/>
      <c r="AP82" s="188"/>
      <c r="AQ82" s="188"/>
      <c r="AR82" s="188"/>
      <c r="AS82" s="188"/>
      <c r="AT82" s="188"/>
    </row>
    <row r="83" ht="18" customHeight="1">
      <c r="A83" s="241">
        <v>79</v>
      </c>
      <c r="B83" t="s" s="242">
        <v>86</v>
      </c>
      <c r="C83" s="243"/>
      <c r="D83" s="244"/>
      <c r="E83" s="245"/>
      <c r="F83" s="246"/>
      <c r="G83" s="245"/>
      <c r="H83" s="246"/>
      <c r="I83" s="247"/>
      <c r="J83" s="242"/>
      <c r="K83" s="242"/>
      <c r="L83" s="242"/>
      <c r="M83" s="242"/>
      <c r="N83" s="242"/>
      <c r="O83" s="242"/>
      <c r="P83" s="248"/>
      <c r="Q83" s="249"/>
      <c r="R83" s="242"/>
      <c r="S83" s="251"/>
      <c r="T83" s="252"/>
      <c r="U83" s="23"/>
      <c r="V83" s="12"/>
      <c r="W83" s="12"/>
      <c r="X83" s="12"/>
      <c r="Y83" s="12"/>
      <c r="Z83" s="12"/>
      <c r="AA83" s="12"/>
      <c r="AB83" s="24"/>
      <c r="AC83" s="12"/>
      <c r="AD83" s="12"/>
      <c r="AE83" s="12"/>
      <c r="AF83" s="12"/>
      <c r="AG83" s="12"/>
      <c r="AH83" s="12"/>
      <c r="AI83" s="12"/>
      <c r="AJ83" s="12"/>
      <c r="AK83" s="12"/>
      <c r="AL83" s="188"/>
      <c r="AM83" s="188"/>
      <c r="AN83" s="188"/>
      <c r="AO83" s="188"/>
      <c r="AP83" s="188"/>
      <c r="AQ83" s="188"/>
      <c r="AR83" s="188"/>
      <c r="AS83" s="188"/>
      <c r="AT83" s="188"/>
    </row>
    <row r="84" ht="18" customHeight="1">
      <c r="A84" s="254">
        <v>80</v>
      </c>
      <c r="B84" t="s" s="255">
        <v>86</v>
      </c>
      <c r="C84" s="256"/>
      <c r="D84" s="257"/>
      <c r="E84" s="258"/>
      <c r="F84" s="259"/>
      <c r="G84" s="258"/>
      <c r="H84" s="259"/>
      <c r="I84" s="260"/>
      <c r="J84" s="255"/>
      <c r="K84" s="255"/>
      <c r="L84" s="255"/>
      <c r="M84" s="255"/>
      <c r="N84" s="242"/>
      <c r="O84" s="242"/>
      <c r="P84" s="248"/>
      <c r="Q84" s="261"/>
      <c r="R84" s="242"/>
      <c r="S84" s="262"/>
      <c r="T84" s="263"/>
      <c r="U84" s="23"/>
      <c r="V84" s="12"/>
      <c r="W84" s="12"/>
      <c r="X84" s="12"/>
      <c r="Y84" s="12"/>
      <c r="Z84" s="12"/>
      <c r="AA84" s="12"/>
      <c r="AB84" s="24"/>
      <c r="AC84" s="12"/>
      <c r="AD84" s="12"/>
      <c r="AE84" s="12"/>
      <c r="AF84" s="12"/>
      <c r="AG84" s="12"/>
      <c r="AH84" s="12"/>
      <c r="AI84" s="12"/>
      <c r="AJ84" s="12"/>
      <c r="AK84" s="12"/>
      <c r="AL84" s="188"/>
      <c r="AM84" s="188"/>
      <c r="AN84" s="188"/>
      <c r="AO84" s="188"/>
      <c r="AP84" s="188"/>
      <c r="AQ84" s="188"/>
      <c r="AR84" s="188"/>
      <c r="AS84" s="188"/>
      <c r="AT84" s="188"/>
    </row>
    <row r="85" ht="18" customHeight="1">
      <c r="A85" s="264">
        <v>81</v>
      </c>
      <c r="B85" t="s" s="265">
        <v>86</v>
      </c>
      <c r="C85" s="266"/>
      <c r="D85" s="267"/>
      <c r="E85" s="268"/>
      <c r="F85" s="269"/>
      <c r="G85" s="268"/>
      <c r="H85" s="269"/>
      <c r="I85" s="270"/>
      <c r="J85" s="265"/>
      <c r="K85" s="265"/>
      <c r="L85" s="265"/>
      <c r="M85" s="265"/>
      <c r="N85" s="242"/>
      <c r="O85" s="242"/>
      <c r="P85" s="248"/>
      <c r="Q85" s="271"/>
      <c r="R85" s="242"/>
      <c r="S85" s="272"/>
      <c r="T85" s="273"/>
      <c r="U85" s="23"/>
      <c r="V85" s="12"/>
      <c r="W85" s="12"/>
      <c r="X85" s="12"/>
      <c r="Y85" s="12"/>
      <c r="Z85" s="12"/>
      <c r="AA85" s="12"/>
      <c r="AB85" s="24"/>
      <c r="AC85" s="12"/>
      <c r="AD85" s="12"/>
      <c r="AE85" s="12"/>
      <c r="AF85" s="12"/>
      <c r="AG85" s="12"/>
      <c r="AH85" s="12"/>
      <c r="AI85" s="12"/>
      <c r="AJ85" s="12"/>
      <c r="AK85" s="12"/>
      <c r="AL85" s="188"/>
      <c r="AM85" s="188"/>
      <c r="AN85" s="188"/>
      <c r="AO85" s="188"/>
      <c r="AP85" s="188"/>
      <c r="AQ85" s="188"/>
      <c r="AR85" s="188"/>
      <c r="AS85" s="188"/>
      <c r="AT85" s="188"/>
    </row>
    <row r="86" ht="18" customHeight="1">
      <c r="A86" s="241">
        <v>82</v>
      </c>
      <c r="B86" t="s" s="242">
        <v>86</v>
      </c>
      <c r="C86" s="243"/>
      <c r="D86" s="244"/>
      <c r="E86" s="245"/>
      <c r="F86" s="246"/>
      <c r="G86" s="245"/>
      <c r="H86" s="246"/>
      <c r="I86" s="247"/>
      <c r="J86" s="242"/>
      <c r="K86" s="242"/>
      <c r="L86" s="242"/>
      <c r="M86" s="242"/>
      <c r="N86" s="242"/>
      <c r="O86" s="242"/>
      <c r="P86" s="248"/>
      <c r="Q86" s="249"/>
      <c r="R86" s="242"/>
      <c r="S86" s="251"/>
      <c r="T86" s="252"/>
      <c r="U86" s="23"/>
      <c r="V86" s="12"/>
      <c r="W86" s="12"/>
      <c r="X86" s="12"/>
      <c r="Y86" s="12"/>
      <c r="Z86" s="12"/>
      <c r="AA86" s="12"/>
      <c r="AB86" s="24"/>
      <c r="AC86" s="12"/>
      <c r="AD86" s="12"/>
      <c r="AE86" s="12"/>
      <c r="AF86" s="12"/>
      <c r="AG86" s="12"/>
      <c r="AH86" s="12"/>
      <c r="AI86" s="12"/>
      <c r="AJ86" s="12"/>
      <c r="AK86" s="12"/>
      <c r="AL86" s="188"/>
      <c r="AM86" s="188"/>
      <c r="AN86" s="188"/>
      <c r="AO86" s="188"/>
      <c r="AP86" s="188"/>
      <c r="AQ86" s="188"/>
      <c r="AR86" s="188"/>
      <c r="AS86" s="188"/>
      <c r="AT86" s="188"/>
    </row>
    <row r="87" ht="18" customHeight="1">
      <c r="A87" s="241">
        <v>83</v>
      </c>
      <c r="B87" t="s" s="242">
        <v>86</v>
      </c>
      <c r="C87" s="243"/>
      <c r="D87" s="244"/>
      <c r="E87" s="245"/>
      <c r="F87" s="246"/>
      <c r="G87" s="245"/>
      <c r="H87" s="246"/>
      <c r="I87" s="247"/>
      <c r="J87" s="242"/>
      <c r="K87" s="242"/>
      <c r="L87" s="242"/>
      <c r="M87" s="242"/>
      <c r="N87" s="242"/>
      <c r="O87" s="242"/>
      <c r="P87" s="248"/>
      <c r="Q87" s="249"/>
      <c r="R87" s="242"/>
      <c r="S87" s="251"/>
      <c r="T87" s="252"/>
      <c r="U87" s="23"/>
      <c r="V87" s="12"/>
      <c r="W87" s="12"/>
      <c r="X87" s="12"/>
      <c r="Y87" s="12"/>
      <c r="Z87" s="12"/>
      <c r="AA87" s="12"/>
      <c r="AB87" s="24"/>
      <c r="AC87" s="12"/>
      <c r="AD87" s="12"/>
      <c r="AE87" s="12"/>
      <c r="AF87" s="12"/>
      <c r="AG87" s="12"/>
      <c r="AH87" s="12"/>
      <c r="AI87" s="12"/>
      <c r="AJ87" s="12"/>
      <c r="AK87" s="12"/>
      <c r="AL87" s="188"/>
      <c r="AM87" s="188"/>
      <c r="AN87" s="188"/>
      <c r="AO87" s="188"/>
      <c r="AP87" s="188"/>
      <c r="AQ87" s="188"/>
      <c r="AR87" s="188"/>
      <c r="AS87" s="188"/>
      <c r="AT87" s="188"/>
    </row>
    <row r="88" ht="18" customHeight="1">
      <c r="A88" s="241">
        <v>84</v>
      </c>
      <c r="B88" t="s" s="242">
        <v>86</v>
      </c>
      <c r="C88" s="243"/>
      <c r="D88" s="244"/>
      <c r="E88" s="245"/>
      <c r="F88" s="246"/>
      <c r="G88" s="245"/>
      <c r="H88" s="246"/>
      <c r="I88" s="247"/>
      <c r="J88" s="242"/>
      <c r="K88" s="242"/>
      <c r="L88" s="242"/>
      <c r="M88" s="242"/>
      <c r="N88" s="242"/>
      <c r="O88" s="242"/>
      <c r="P88" s="248"/>
      <c r="Q88" s="249"/>
      <c r="R88" s="242"/>
      <c r="S88" s="251"/>
      <c r="T88" s="252"/>
      <c r="U88" s="23"/>
      <c r="V88" s="12"/>
      <c r="W88" s="12"/>
      <c r="X88" s="12"/>
      <c r="Y88" s="12"/>
      <c r="Z88" s="12"/>
      <c r="AA88" s="12"/>
      <c r="AB88" s="24"/>
      <c r="AC88" s="12"/>
      <c r="AD88" s="12"/>
      <c r="AE88" s="12"/>
      <c r="AF88" s="12"/>
      <c r="AG88" s="12"/>
      <c r="AH88" s="12"/>
      <c r="AI88" s="12"/>
      <c r="AJ88" s="12"/>
      <c r="AK88" s="12"/>
      <c r="AL88" s="188"/>
      <c r="AM88" s="188"/>
      <c r="AN88" s="188"/>
      <c r="AO88" s="188"/>
      <c r="AP88" s="188"/>
      <c r="AQ88" s="188"/>
      <c r="AR88" s="188"/>
      <c r="AS88" s="188"/>
      <c r="AT88" s="188"/>
    </row>
    <row r="89" ht="18" customHeight="1">
      <c r="A89" s="254">
        <v>85</v>
      </c>
      <c r="B89" t="s" s="255">
        <v>86</v>
      </c>
      <c r="C89" s="256"/>
      <c r="D89" s="257"/>
      <c r="E89" s="258"/>
      <c r="F89" s="259"/>
      <c r="G89" s="258"/>
      <c r="H89" s="259"/>
      <c r="I89" s="260"/>
      <c r="J89" s="255"/>
      <c r="K89" s="255"/>
      <c r="L89" s="255"/>
      <c r="M89" s="255"/>
      <c r="N89" s="242"/>
      <c r="O89" s="242"/>
      <c r="P89" s="248"/>
      <c r="Q89" s="261"/>
      <c r="R89" s="242"/>
      <c r="S89" s="262"/>
      <c r="T89" s="263"/>
      <c r="U89" s="23"/>
      <c r="V89" s="12"/>
      <c r="W89" s="12"/>
      <c r="X89" s="12"/>
      <c r="Y89" s="12"/>
      <c r="Z89" s="12"/>
      <c r="AA89" s="12"/>
      <c r="AB89" s="24"/>
      <c r="AC89" s="12"/>
      <c r="AD89" s="12"/>
      <c r="AE89" s="12"/>
      <c r="AF89" s="12"/>
      <c r="AG89" s="12"/>
      <c r="AH89" s="12"/>
      <c r="AI89" s="12"/>
      <c r="AJ89" s="12"/>
      <c r="AK89" s="12"/>
      <c r="AL89" s="188"/>
      <c r="AM89" s="188"/>
      <c r="AN89" s="188"/>
      <c r="AO89" s="188"/>
      <c r="AP89" s="188"/>
      <c r="AQ89" s="188"/>
      <c r="AR89" s="188"/>
      <c r="AS89" s="188"/>
      <c r="AT89" s="188"/>
    </row>
    <row r="90" ht="18" customHeight="1">
      <c r="A90" s="264">
        <v>86</v>
      </c>
      <c r="B90" t="s" s="265">
        <v>86</v>
      </c>
      <c r="C90" s="266"/>
      <c r="D90" s="267"/>
      <c r="E90" s="268"/>
      <c r="F90" s="269"/>
      <c r="G90" s="268"/>
      <c r="H90" s="269"/>
      <c r="I90" s="270"/>
      <c r="J90" s="265"/>
      <c r="K90" s="265"/>
      <c r="L90" s="265"/>
      <c r="M90" s="265"/>
      <c r="N90" s="242"/>
      <c r="O90" s="242"/>
      <c r="P90" s="248"/>
      <c r="Q90" s="271"/>
      <c r="R90" s="242"/>
      <c r="S90" s="272"/>
      <c r="T90" s="273"/>
      <c r="U90" s="23"/>
      <c r="V90" s="12"/>
      <c r="W90" s="12"/>
      <c r="X90" s="12"/>
      <c r="Y90" s="12"/>
      <c r="Z90" s="12"/>
      <c r="AA90" s="12"/>
      <c r="AB90" s="24"/>
      <c r="AC90" s="12"/>
      <c r="AD90" s="12"/>
      <c r="AE90" s="12"/>
      <c r="AF90" s="12"/>
      <c r="AG90" s="12"/>
      <c r="AH90" s="12"/>
      <c r="AI90" s="12"/>
      <c r="AJ90" s="12"/>
      <c r="AK90" s="12"/>
      <c r="AL90" s="188"/>
      <c r="AM90" s="188"/>
      <c r="AN90" s="188"/>
      <c r="AO90" s="188"/>
      <c r="AP90" s="188"/>
      <c r="AQ90" s="188"/>
      <c r="AR90" s="188"/>
      <c r="AS90" s="188"/>
      <c r="AT90" s="188"/>
    </row>
    <row r="91" ht="18" customHeight="1">
      <c r="A91" s="241">
        <v>87</v>
      </c>
      <c r="B91" t="s" s="242">
        <v>86</v>
      </c>
      <c r="C91" s="243"/>
      <c r="D91" s="244"/>
      <c r="E91" s="245"/>
      <c r="F91" s="246"/>
      <c r="G91" s="245"/>
      <c r="H91" s="246"/>
      <c r="I91" s="247"/>
      <c r="J91" s="242"/>
      <c r="K91" s="242"/>
      <c r="L91" s="242"/>
      <c r="M91" s="242"/>
      <c r="N91" s="242"/>
      <c r="O91" s="242"/>
      <c r="P91" s="248"/>
      <c r="Q91" s="249"/>
      <c r="R91" s="242"/>
      <c r="S91" s="251"/>
      <c r="T91" s="252"/>
      <c r="U91" s="23"/>
      <c r="V91" s="12"/>
      <c r="W91" s="12"/>
      <c r="X91" s="12"/>
      <c r="Y91" s="12"/>
      <c r="Z91" s="12"/>
      <c r="AA91" s="12"/>
      <c r="AB91" s="24"/>
      <c r="AC91" s="12"/>
      <c r="AD91" s="12"/>
      <c r="AE91" s="12"/>
      <c r="AF91" s="12"/>
      <c r="AG91" s="12"/>
      <c r="AH91" s="12"/>
      <c r="AI91" s="12"/>
      <c r="AJ91" s="12"/>
      <c r="AK91" s="12"/>
      <c r="AL91" s="188"/>
      <c r="AM91" s="188"/>
      <c r="AN91" s="188"/>
      <c r="AO91" s="188"/>
      <c r="AP91" s="188"/>
      <c r="AQ91" s="188"/>
      <c r="AR91" s="188"/>
      <c r="AS91" s="188"/>
      <c r="AT91" s="188"/>
    </row>
    <row r="92" ht="18" customHeight="1">
      <c r="A92" s="241">
        <v>88</v>
      </c>
      <c r="B92" t="s" s="242">
        <v>86</v>
      </c>
      <c r="C92" s="243"/>
      <c r="D92" s="244"/>
      <c r="E92" s="245"/>
      <c r="F92" s="246"/>
      <c r="G92" s="245"/>
      <c r="H92" s="246"/>
      <c r="I92" s="247"/>
      <c r="J92" s="242"/>
      <c r="K92" s="242"/>
      <c r="L92" s="242"/>
      <c r="M92" s="242"/>
      <c r="N92" s="242"/>
      <c r="O92" s="242"/>
      <c r="P92" s="248"/>
      <c r="Q92" s="249"/>
      <c r="R92" s="242"/>
      <c r="S92" s="251"/>
      <c r="T92" s="252"/>
      <c r="U92" s="23"/>
      <c r="V92" s="12"/>
      <c r="W92" s="12"/>
      <c r="X92" s="12"/>
      <c r="Y92" s="12"/>
      <c r="Z92" s="12"/>
      <c r="AA92" s="12"/>
      <c r="AB92" s="24"/>
      <c r="AC92" s="12"/>
      <c r="AD92" s="12"/>
      <c r="AE92" s="12"/>
      <c r="AF92" s="12"/>
      <c r="AG92" s="12"/>
      <c r="AH92" s="12"/>
      <c r="AI92" s="12"/>
      <c r="AJ92" s="12"/>
      <c r="AK92" s="12"/>
      <c r="AL92" s="188"/>
      <c r="AM92" s="188"/>
      <c r="AN92" s="188"/>
      <c r="AO92" s="188"/>
      <c r="AP92" s="188"/>
      <c r="AQ92" s="188"/>
      <c r="AR92" s="188"/>
      <c r="AS92" s="188"/>
      <c r="AT92" s="188"/>
    </row>
    <row r="93" ht="18" customHeight="1">
      <c r="A93" s="241">
        <v>89</v>
      </c>
      <c r="B93" t="s" s="242">
        <v>86</v>
      </c>
      <c r="C93" s="243"/>
      <c r="D93" s="244"/>
      <c r="E93" s="245"/>
      <c r="F93" s="246"/>
      <c r="G93" s="245"/>
      <c r="H93" s="246"/>
      <c r="I93" s="247"/>
      <c r="J93" s="242"/>
      <c r="K93" s="242"/>
      <c r="L93" s="242"/>
      <c r="M93" s="242"/>
      <c r="N93" s="242"/>
      <c r="O93" s="242"/>
      <c r="P93" s="248"/>
      <c r="Q93" s="249"/>
      <c r="R93" s="242"/>
      <c r="S93" s="251"/>
      <c r="T93" s="252"/>
      <c r="U93" s="23"/>
      <c r="V93" s="12"/>
      <c r="W93" s="12"/>
      <c r="X93" s="12"/>
      <c r="Y93" s="12"/>
      <c r="Z93" s="12"/>
      <c r="AA93" s="12"/>
      <c r="AB93" s="24"/>
      <c r="AC93" s="12"/>
      <c r="AD93" s="12"/>
      <c r="AE93" s="12"/>
      <c r="AF93" s="12"/>
      <c r="AG93" s="12"/>
      <c r="AH93" s="12"/>
      <c r="AI93" s="12"/>
      <c r="AJ93" s="12"/>
      <c r="AK93" s="12"/>
      <c r="AL93" s="188"/>
      <c r="AM93" s="188"/>
      <c r="AN93" s="188"/>
      <c r="AO93" s="188"/>
      <c r="AP93" s="188"/>
      <c r="AQ93" s="188"/>
      <c r="AR93" s="188"/>
      <c r="AS93" s="188"/>
      <c r="AT93" s="188"/>
    </row>
    <row r="94" ht="18" customHeight="1">
      <c r="A94" s="254">
        <v>90</v>
      </c>
      <c r="B94" t="s" s="255">
        <v>86</v>
      </c>
      <c r="C94" s="256"/>
      <c r="D94" s="257"/>
      <c r="E94" s="258"/>
      <c r="F94" s="259"/>
      <c r="G94" s="258"/>
      <c r="H94" s="259"/>
      <c r="I94" s="260"/>
      <c r="J94" s="255"/>
      <c r="K94" s="255"/>
      <c r="L94" s="255"/>
      <c r="M94" s="255"/>
      <c r="N94" s="242"/>
      <c r="O94" s="242"/>
      <c r="P94" s="248"/>
      <c r="Q94" s="261"/>
      <c r="R94" s="242"/>
      <c r="S94" s="262"/>
      <c r="T94" s="263"/>
      <c r="U94" s="23"/>
      <c r="V94" s="12"/>
      <c r="W94" s="12"/>
      <c r="X94" s="12"/>
      <c r="Y94" s="12"/>
      <c r="Z94" s="12"/>
      <c r="AA94" s="12"/>
      <c r="AB94" s="24"/>
      <c r="AC94" s="12"/>
      <c r="AD94" s="12"/>
      <c r="AE94" s="12"/>
      <c r="AF94" s="12"/>
      <c r="AG94" s="12"/>
      <c r="AH94" s="12"/>
      <c r="AI94" s="12"/>
      <c r="AJ94" s="12"/>
      <c r="AK94" s="12"/>
      <c r="AL94" s="188"/>
      <c r="AM94" s="188"/>
      <c r="AN94" s="188"/>
      <c r="AO94" s="188"/>
      <c r="AP94" s="188"/>
      <c r="AQ94" s="188"/>
      <c r="AR94" s="188"/>
      <c r="AS94" s="188"/>
      <c r="AT94" s="188"/>
    </row>
    <row r="95" ht="18" customHeight="1">
      <c r="A95" s="264">
        <v>91</v>
      </c>
      <c r="B95" t="s" s="265">
        <v>86</v>
      </c>
      <c r="C95" s="266"/>
      <c r="D95" s="267"/>
      <c r="E95" s="268"/>
      <c r="F95" s="269"/>
      <c r="G95" s="268"/>
      <c r="H95" s="269"/>
      <c r="I95" s="270"/>
      <c r="J95" s="265"/>
      <c r="K95" s="265"/>
      <c r="L95" s="265"/>
      <c r="M95" s="265"/>
      <c r="N95" s="242"/>
      <c r="O95" s="242"/>
      <c r="P95" s="248"/>
      <c r="Q95" s="271"/>
      <c r="R95" s="242"/>
      <c r="S95" s="272"/>
      <c r="T95" s="273"/>
      <c r="U95" s="23"/>
      <c r="V95" s="12"/>
      <c r="W95" s="12"/>
      <c r="X95" s="12"/>
      <c r="Y95" s="12"/>
      <c r="Z95" s="12"/>
      <c r="AA95" s="12"/>
      <c r="AB95" s="24"/>
      <c r="AC95" s="12"/>
      <c r="AD95" s="12"/>
      <c r="AE95" s="12"/>
      <c r="AF95" s="12"/>
      <c r="AG95" s="12"/>
      <c r="AH95" s="12"/>
      <c r="AI95" s="12"/>
      <c r="AJ95" s="12"/>
      <c r="AK95" s="12"/>
      <c r="AL95" s="188"/>
      <c r="AM95" s="188"/>
      <c r="AN95" s="188"/>
      <c r="AO95" s="188"/>
      <c r="AP95" s="188"/>
      <c r="AQ95" s="188"/>
      <c r="AR95" s="188"/>
      <c r="AS95" s="188"/>
      <c r="AT95" s="188"/>
    </row>
    <row r="96" ht="18" customHeight="1">
      <c r="A96" s="241">
        <v>92</v>
      </c>
      <c r="B96" t="s" s="242">
        <v>86</v>
      </c>
      <c r="C96" s="243"/>
      <c r="D96" s="244"/>
      <c r="E96" s="245"/>
      <c r="F96" s="246"/>
      <c r="G96" s="245"/>
      <c r="H96" s="246"/>
      <c r="I96" s="247"/>
      <c r="J96" s="242"/>
      <c r="K96" s="242"/>
      <c r="L96" s="242"/>
      <c r="M96" s="242"/>
      <c r="N96" s="242"/>
      <c r="O96" s="242"/>
      <c r="P96" s="248"/>
      <c r="Q96" s="249"/>
      <c r="R96" s="242"/>
      <c r="S96" s="251"/>
      <c r="T96" s="252"/>
      <c r="U96" s="23"/>
      <c r="V96" s="12"/>
      <c r="W96" s="12"/>
      <c r="X96" s="12"/>
      <c r="Y96" s="12"/>
      <c r="Z96" s="12"/>
      <c r="AA96" s="12"/>
      <c r="AB96" s="24"/>
      <c r="AC96" s="12"/>
      <c r="AD96" s="12"/>
      <c r="AE96" s="12"/>
      <c r="AF96" s="12"/>
      <c r="AG96" s="12"/>
      <c r="AH96" s="12"/>
      <c r="AI96" s="12"/>
      <c r="AJ96" s="12"/>
      <c r="AK96" s="12"/>
      <c r="AL96" s="188"/>
      <c r="AM96" s="188"/>
      <c r="AN96" s="188"/>
      <c r="AO96" s="188"/>
      <c r="AP96" s="188"/>
      <c r="AQ96" s="188"/>
      <c r="AR96" s="188"/>
      <c r="AS96" s="188"/>
      <c r="AT96" s="188"/>
    </row>
    <row r="97" ht="18" customHeight="1">
      <c r="A97" s="241">
        <v>93</v>
      </c>
      <c r="B97" t="s" s="242">
        <v>86</v>
      </c>
      <c r="C97" s="243"/>
      <c r="D97" s="244"/>
      <c r="E97" s="245"/>
      <c r="F97" s="246"/>
      <c r="G97" s="245"/>
      <c r="H97" s="246"/>
      <c r="I97" s="247"/>
      <c r="J97" s="242"/>
      <c r="K97" s="242"/>
      <c r="L97" s="242"/>
      <c r="M97" s="242"/>
      <c r="N97" s="242"/>
      <c r="O97" s="242"/>
      <c r="P97" s="248"/>
      <c r="Q97" s="249"/>
      <c r="R97" s="242"/>
      <c r="S97" s="251"/>
      <c r="T97" s="252"/>
      <c r="U97" s="23"/>
      <c r="V97" s="12"/>
      <c r="W97" s="12"/>
      <c r="X97" s="12"/>
      <c r="Y97" s="12"/>
      <c r="Z97" s="12"/>
      <c r="AA97" s="12"/>
      <c r="AB97" s="24"/>
      <c r="AC97" s="12"/>
      <c r="AD97" s="12"/>
      <c r="AE97" s="12"/>
      <c r="AF97" s="12"/>
      <c r="AG97" s="12"/>
      <c r="AH97" s="12"/>
      <c r="AI97" s="12"/>
      <c r="AJ97" s="12"/>
      <c r="AK97" s="12"/>
      <c r="AL97" s="188"/>
      <c r="AM97" s="188"/>
      <c r="AN97" s="188"/>
      <c r="AO97" s="188"/>
      <c r="AP97" s="188"/>
      <c r="AQ97" s="188"/>
      <c r="AR97" s="188"/>
      <c r="AS97" s="188"/>
      <c r="AT97" s="188"/>
    </row>
    <row r="98" ht="18" customHeight="1">
      <c r="A98" s="241">
        <v>94</v>
      </c>
      <c r="B98" t="s" s="242">
        <v>86</v>
      </c>
      <c r="C98" s="243"/>
      <c r="D98" s="244"/>
      <c r="E98" s="245"/>
      <c r="F98" s="246"/>
      <c r="G98" s="245"/>
      <c r="H98" s="246"/>
      <c r="I98" s="247"/>
      <c r="J98" s="242"/>
      <c r="K98" s="242"/>
      <c r="L98" s="242"/>
      <c r="M98" s="242"/>
      <c r="N98" s="242"/>
      <c r="O98" s="242"/>
      <c r="P98" s="248"/>
      <c r="Q98" s="249"/>
      <c r="R98" s="242"/>
      <c r="S98" s="251"/>
      <c r="T98" s="252"/>
      <c r="U98" s="23"/>
      <c r="V98" s="12"/>
      <c r="W98" s="12"/>
      <c r="X98" s="12"/>
      <c r="Y98" s="12"/>
      <c r="Z98" s="12"/>
      <c r="AA98" s="12"/>
      <c r="AB98" s="24"/>
      <c r="AC98" s="12"/>
      <c r="AD98" s="12"/>
      <c r="AE98" s="12"/>
      <c r="AF98" s="12"/>
      <c r="AG98" s="12"/>
      <c r="AH98" s="12"/>
      <c r="AI98" s="12"/>
      <c r="AJ98" s="12"/>
      <c r="AK98" s="12"/>
      <c r="AL98" s="188"/>
      <c r="AM98" s="188"/>
      <c r="AN98" s="188"/>
      <c r="AO98" s="188"/>
      <c r="AP98" s="188"/>
      <c r="AQ98" s="188"/>
      <c r="AR98" s="188"/>
      <c r="AS98" s="188"/>
      <c r="AT98" s="188"/>
    </row>
    <row r="99" ht="18" customHeight="1">
      <c r="A99" s="254">
        <v>95</v>
      </c>
      <c r="B99" t="s" s="255">
        <v>86</v>
      </c>
      <c r="C99" s="256"/>
      <c r="D99" s="257"/>
      <c r="E99" s="258"/>
      <c r="F99" s="259"/>
      <c r="G99" s="258"/>
      <c r="H99" s="259"/>
      <c r="I99" s="260"/>
      <c r="J99" s="255"/>
      <c r="K99" s="255"/>
      <c r="L99" s="255"/>
      <c r="M99" s="255"/>
      <c r="N99" s="242"/>
      <c r="O99" s="242"/>
      <c r="P99" s="248"/>
      <c r="Q99" s="261"/>
      <c r="R99" s="242"/>
      <c r="S99" s="262"/>
      <c r="T99" s="263"/>
      <c r="U99" s="23"/>
      <c r="V99" s="12"/>
      <c r="W99" s="12"/>
      <c r="X99" s="12"/>
      <c r="Y99" s="12"/>
      <c r="Z99" s="12"/>
      <c r="AA99" s="12"/>
      <c r="AB99" s="24"/>
      <c r="AC99" s="12"/>
      <c r="AD99" s="12"/>
      <c r="AE99" s="12"/>
      <c r="AF99" s="12"/>
      <c r="AG99" s="12"/>
      <c r="AH99" s="12"/>
      <c r="AI99" s="12"/>
      <c r="AJ99" s="12"/>
      <c r="AK99" s="12"/>
      <c r="AL99" s="188"/>
      <c r="AM99" s="188"/>
      <c r="AN99" s="188"/>
      <c r="AO99" s="188"/>
      <c r="AP99" s="188"/>
      <c r="AQ99" s="188"/>
      <c r="AR99" s="188"/>
      <c r="AS99" s="188"/>
      <c r="AT99" s="188"/>
    </row>
    <row r="100" ht="18" customHeight="1">
      <c r="A100" s="264">
        <v>96</v>
      </c>
      <c r="B100" t="s" s="265">
        <v>86</v>
      </c>
      <c r="C100" s="266"/>
      <c r="D100" s="267"/>
      <c r="E100" s="268"/>
      <c r="F100" s="269"/>
      <c r="G100" s="268"/>
      <c r="H100" s="269"/>
      <c r="I100" s="270"/>
      <c r="J100" s="265"/>
      <c r="K100" s="265"/>
      <c r="L100" s="265"/>
      <c r="M100" s="265"/>
      <c r="N100" s="242"/>
      <c r="O100" s="242"/>
      <c r="P100" s="248"/>
      <c r="Q100" s="271"/>
      <c r="R100" s="242"/>
      <c r="S100" s="272"/>
      <c r="T100" s="273"/>
      <c r="U100" s="23"/>
      <c r="V100" s="12"/>
      <c r="W100" s="12"/>
      <c r="X100" s="12"/>
      <c r="Y100" s="12"/>
      <c r="Z100" s="12"/>
      <c r="AA100" s="12"/>
      <c r="AB100" s="24"/>
      <c r="AC100" s="12"/>
      <c r="AD100" s="12"/>
      <c r="AE100" s="12"/>
      <c r="AF100" s="12"/>
      <c r="AG100" s="12"/>
      <c r="AH100" s="12"/>
      <c r="AI100" s="12"/>
      <c r="AJ100" s="12"/>
      <c r="AK100" s="12"/>
      <c r="AL100" s="188"/>
      <c r="AM100" s="188"/>
      <c r="AN100" s="188"/>
      <c r="AO100" s="188"/>
      <c r="AP100" s="188"/>
      <c r="AQ100" s="188"/>
      <c r="AR100" s="188"/>
      <c r="AS100" s="188"/>
      <c r="AT100" s="188"/>
    </row>
    <row r="101" ht="18" customHeight="1">
      <c r="A101" s="241">
        <v>97</v>
      </c>
      <c r="B101" t="s" s="242">
        <v>86</v>
      </c>
      <c r="C101" s="243"/>
      <c r="D101" s="244"/>
      <c r="E101" s="245"/>
      <c r="F101" s="246"/>
      <c r="G101" s="245"/>
      <c r="H101" s="246"/>
      <c r="I101" s="247"/>
      <c r="J101" s="242"/>
      <c r="K101" s="242"/>
      <c r="L101" s="242"/>
      <c r="M101" s="242"/>
      <c r="N101" s="242"/>
      <c r="O101" s="242"/>
      <c r="P101" s="248"/>
      <c r="Q101" s="249"/>
      <c r="R101" s="242"/>
      <c r="S101" s="251"/>
      <c r="T101" s="252"/>
      <c r="U101" s="23"/>
      <c r="V101" s="12"/>
      <c r="W101" s="12"/>
      <c r="X101" s="12"/>
      <c r="Y101" s="12"/>
      <c r="Z101" s="12"/>
      <c r="AA101" s="12"/>
      <c r="AB101" s="24"/>
      <c r="AC101" s="12"/>
      <c r="AD101" s="12"/>
      <c r="AE101" s="12"/>
      <c r="AF101" s="12"/>
      <c r="AG101" s="12"/>
      <c r="AH101" s="12"/>
      <c r="AI101" s="12"/>
      <c r="AJ101" s="12"/>
      <c r="AK101" s="12"/>
      <c r="AL101" s="188"/>
      <c r="AM101" s="188"/>
      <c r="AN101" s="188"/>
      <c r="AO101" s="188"/>
      <c r="AP101" s="188"/>
      <c r="AQ101" s="188"/>
      <c r="AR101" s="188"/>
      <c r="AS101" s="188"/>
      <c r="AT101" s="188"/>
    </row>
    <row r="102" ht="18" customHeight="1">
      <c r="A102" s="241">
        <v>98</v>
      </c>
      <c r="B102" t="s" s="242">
        <v>86</v>
      </c>
      <c r="C102" s="243"/>
      <c r="D102" s="244"/>
      <c r="E102" s="245"/>
      <c r="F102" s="246"/>
      <c r="G102" s="245"/>
      <c r="H102" s="246"/>
      <c r="I102" s="247"/>
      <c r="J102" s="242"/>
      <c r="K102" s="242"/>
      <c r="L102" s="242"/>
      <c r="M102" s="242"/>
      <c r="N102" s="242"/>
      <c r="O102" s="242"/>
      <c r="P102" s="248"/>
      <c r="Q102" s="249"/>
      <c r="R102" s="242"/>
      <c r="S102" s="251"/>
      <c r="T102" s="252"/>
      <c r="U102" s="23"/>
      <c r="V102" s="12"/>
      <c r="W102" s="12"/>
      <c r="X102" s="12"/>
      <c r="Y102" s="12"/>
      <c r="Z102" s="12"/>
      <c r="AA102" s="12"/>
      <c r="AB102" s="24"/>
      <c r="AC102" s="12"/>
      <c r="AD102" s="12"/>
      <c r="AE102" s="12"/>
      <c r="AF102" s="12"/>
      <c r="AG102" s="12"/>
      <c r="AH102" s="12"/>
      <c r="AI102" s="12"/>
      <c r="AJ102" s="12"/>
      <c r="AK102" s="12"/>
      <c r="AL102" s="188"/>
      <c r="AM102" s="188"/>
      <c r="AN102" s="188"/>
      <c r="AO102" s="188"/>
      <c r="AP102" s="188"/>
      <c r="AQ102" s="188"/>
      <c r="AR102" s="188"/>
      <c r="AS102" s="188"/>
      <c r="AT102" s="188"/>
    </row>
    <row r="103" ht="18" customHeight="1">
      <c r="A103" s="241">
        <v>99</v>
      </c>
      <c r="B103" t="s" s="242">
        <v>86</v>
      </c>
      <c r="C103" s="243"/>
      <c r="D103" s="244"/>
      <c r="E103" s="245"/>
      <c r="F103" s="246"/>
      <c r="G103" s="245"/>
      <c r="H103" s="246"/>
      <c r="I103" s="247"/>
      <c r="J103" s="242"/>
      <c r="K103" s="242"/>
      <c r="L103" s="242"/>
      <c r="M103" s="242"/>
      <c r="N103" s="242"/>
      <c r="O103" s="242"/>
      <c r="P103" s="248"/>
      <c r="Q103" s="249"/>
      <c r="R103" s="242"/>
      <c r="S103" s="251"/>
      <c r="T103" s="252"/>
      <c r="U103" s="23"/>
      <c r="V103" s="12"/>
      <c r="W103" s="12"/>
      <c r="X103" s="12"/>
      <c r="Y103" s="12"/>
      <c r="Z103" s="12"/>
      <c r="AA103" s="12"/>
      <c r="AB103" s="24"/>
      <c r="AC103" s="12"/>
      <c r="AD103" s="12"/>
      <c r="AE103" s="12"/>
      <c r="AF103" s="12"/>
      <c r="AG103" s="12"/>
      <c r="AH103" s="12"/>
      <c r="AI103" s="12"/>
      <c r="AJ103" s="12"/>
      <c r="AK103" s="12"/>
      <c r="AL103" s="188"/>
      <c r="AM103" s="188"/>
      <c r="AN103" s="188"/>
      <c r="AO103" s="188"/>
      <c r="AP103" s="188"/>
      <c r="AQ103" s="188"/>
      <c r="AR103" s="188"/>
      <c r="AS103" s="188"/>
      <c r="AT103" s="188"/>
    </row>
    <row r="104" ht="18" customHeight="1">
      <c r="A104" s="275">
        <v>100</v>
      </c>
      <c r="B104" t="s" s="276">
        <v>86</v>
      </c>
      <c r="C104" s="277"/>
      <c r="D104" s="278"/>
      <c r="E104" s="279"/>
      <c r="F104" s="280"/>
      <c r="G104" s="279"/>
      <c r="H104" s="280"/>
      <c r="I104" s="281"/>
      <c r="J104" s="276"/>
      <c r="K104" s="276"/>
      <c r="L104" s="276"/>
      <c r="M104" s="276"/>
      <c r="N104" s="276"/>
      <c r="O104" s="276"/>
      <c r="P104" s="309"/>
      <c r="Q104" s="282"/>
      <c r="R104" s="276"/>
      <c r="S104" s="284"/>
      <c r="T104" s="285"/>
      <c r="U104" s="23"/>
      <c r="V104" s="12"/>
      <c r="W104" s="12"/>
      <c r="X104" s="12"/>
      <c r="Y104" s="12"/>
      <c r="Z104" s="12"/>
      <c r="AA104" s="12"/>
      <c r="AB104" s="24"/>
      <c r="AC104" s="12"/>
      <c r="AD104" s="12"/>
      <c r="AE104" s="12"/>
      <c r="AF104" s="12"/>
      <c r="AG104" s="12"/>
      <c r="AH104" s="12"/>
      <c r="AI104" s="12"/>
      <c r="AJ104" s="12"/>
      <c r="AK104" s="12"/>
      <c r="AL104" s="188"/>
      <c r="AM104" s="188"/>
      <c r="AN104" s="188"/>
      <c r="AO104" s="188"/>
      <c r="AP104" s="188"/>
      <c r="AQ104" s="188"/>
      <c r="AR104" s="188"/>
      <c r="AS104" s="188"/>
      <c r="AT104" s="188"/>
    </row>
    <row r="105" ht="21" customHeight="1">
      <c r="A105" s="86"/>
      <c r="B105" t="s" s="287">
        <v>105</v>
      </c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153"/>
      <c r="Q105" s="86"/>
      <c r="R105" t="s" s="287">
        <v>106</v>
      </c>
      <c r="S105" t="s" s="289">
        <v>107</v>
      </c>
      <c r="T105" s="86"/>
      <c r="U105" s="12"/>
      <c r="V105" s="12"/>
      <c r="W105" s="12"/>
      <c r="X105" s="12"/>
      <c r="Y105" s="24"/>
      <c r="Z105" s="24"/>
      <c r="AA105" s="14"/>
      <c r="AB105" s="12"/>
      <c r="AC105" t="s" s="290">
        <v>34</v>
      </c>
      <c r="AD105" s="14"/>
      <c r="AE105" s="14"/>
      <c r="AF105" t="s" s="290">
        <v>12</v>
      </c>
      <c r="AG105" s="14"/>
      <c r="AH105" s="14"/>
      <c r="AI105" t="s" s="290">
        <v>16</v>
      </c>
      <c r="AJ105" s="14"/>
      <c r="AK105" s="14"/>
      <c r="AL105" s="188"/>
      <c r="AM105" s="188"/>
      <c r="AN105" s="188"/>
      <c r="AO105" s="188"/>
      <c r="AP105" s="188"/>
      <c r="AQ105" s="188"/>
      <c r="AR105" s="188"/>
      <c r="AS105" s="188"/>
      <c r="AT105" s="188"/>
    </row>
    <row r="106" ht="21" customHeight="1">
      <c r="A106" s="111"/>
      <c r="B106" s="310"/>
      <c r="C106" s="2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293"/>
      <c r="R106" s="294" cm="1">
        <f t="array" ref="R106">_xlfn.COUNTIFS(R5:R104,"&lt;&gt;",$D5:$D104,"&lt;&gt;")</f>
        <v>0</v>
      </c>
      <c r="S106" s="295"/>
      <c r="T106" s="23"/>
      <c r="U106" s="12"/>
      <c r="V106" s="12"/>
      <c r="W106" s="12"/>
      <c r="X106" s="12"/>
      <c r="Y106" s="12"/>
      <c r="Z106" s="293"/>
      <c r="AA106" s="294">
        <v>0</v>
      </c>
      <c r="AB106" s="115"/>
      <c r="AC106" s="296">
        <v>0</v>
      </c>
      <c r="AD106" s="297">
        <v>0</v>
      </c>
      <c r="AE106" s="298"/>
      <c r="AF106" s="296">
        <v>0</v>
      </c>
      <c r="AG106" s="297">
        <v>0</v>
      </c>
      <c r="AH106" s="298"/>
      <c r="AI106" s="296">
        <v>0</v>
      </c>
      <c r="AJ106" s="297">
        <v>0</v>
      </c>
      <c r="AK106" s="298"/>
      <c r="AL106" s="299"/>
      <c r="AM106" s="188"/>
      <c r="AN106" s="188"/>
      <c r="AO106" s="188"/>
      <c r="AP106" s="188"/>
      <c r="AQ106" s="188"/>
      <c r="AR106" s="188"/>
      <c r="AS106" s="188"/>
      <c r="AT106" s="188"/>
    </row>
    <row r="107" ht="17.5" customHeight="1">
      <c r="A107" s="12"/>
      <c r="B107" s="15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53"/>
      <c r="S107" s="153"/>
      <c r="T107" s="12"/>
      <c r="U107" s="12"/>
      <c r="V107" s="12"/>
      <c r="W107" s="12"/>
      <c r="X107" s="12"/>
      <c r="Y107" s="12"/>
      <c r="Z107" s="12"/>
      <c r="AA107" s="153"/>
      <c r="AB107" s="12"/>
      <c r="AC107" s="153"/>
      <c r="AD107" s="153"/>
      <c r="AE107" s="153"/>
      <c r="AF107" s="153"/>
      <c r="AG107" s="153"/>
      <c r="AH107" s="153"/>
      <c r="AI107" s="153"/>
      <c r="AJ107" s="153"/>
      <c r="AK107" s="153"/>
      <c r="AL107" s="188"/>
      <c r="AM107" s="188"/>
      <c r="AN107" s="188"/>
      <c r="AO107" s="188"/>
      <c r="AP107" s="188"/>
      <c r="AQ107" s="188"/>
      <c r="AR107" s="188"/>
      <c r="AS107" s="188"/>
      <c r="AT107" s="188"/>
    </row>
    <row r="108" ht="17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292" cm="1">
        <f t="array" ref="N108">COUNTIF(P5:P104,"小学")</f>
        <v>0</v>
      </c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88"/>
      <c r="AM108" s="188"/>
      <c r="AN108" s="188"/>
      <c r="AO108" s="188"/>
      <c r="AP108" s="188"/>
      <c r="AQ108" s="188"/>
      <c r="AR108" s="188"/>
      <c r="AS108" s="188"/>
      <c r="AT108" s="188"/>
    </row>
  </sheetData>
  <mergeCells count="6">
    <mergeCell ref="S1:T1"/>
    <mergeCell ref="D2:E2"/>
    <mergeCell ref="F2:G2"/>
    <mergeCell ref="H2:I2"/>
    <mergeCell ref="L2:L3"/>
    <mergeCell ref="R2:T2"/>
  </mergeCells>
  <dataValidations count="1">
    <dataValidation type="list" allowBlank="1" showInputMessage="1" showErrorMessage="1" sqref="P5:P104">
      <formula1>"一般,高校,中学,小学"</formula1>
    </dataValidation>
  </dataValidation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